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ram_file\marketing\Enterprise_Marketing\Enterprise_Commercial_Team\Corporate dokumentumok\ÚJ\1.csomag\Megrendelők\"/>
    </mc:Choice>
  </mc:AlternateContent>
  <xr:revisionPtr revIDLastSave="0" documentId="8_{9B6A1091-77F6-4D1B-8D74-904745E45305}" xr6:coauthVersionLast="47" xr6:coauthVersionMax="47" xr10:uidLastSave="{00000000-0000-0000-0000-000000000000}"/>
  <bookViews>
    <workbookView xWindow="-120" yWindow="-120" windowWidth="29040" windowHeight="15720" tabRatio="743" activeTab="2" xr2:uid="{00000000-000D-0000-FFFF-FFFF00000000}"/>
  </bookViews>
  <sheets>
    <sheet name="GYIK" sheetId="31" r:id="rId1"/>
    <sheet name="Számhordozási tájékoztató" sheetId="47" r:id="rId2"/>
    <sheet name="Megrendelő" sheetId="2" r:id="rId3"/>
    <sheet name="KészülékÁrlista" sheetId="19" state="veryHidden" r:id="rId4"/>
    <sheet name="Választott tarifacsomag" sheetId="14" state="veryHidden" r:id="rId5"/>
    <sheet name="Kiegészítő-kategória3" sheetId="18" state="veryHidden" r:id="rId6"/>
    <sheet name="Számhordozhatósági kérdőív" sheetId="24" r:id="rId7"/>
    <sheet name="Szolgáltatás megrendelő" sheetId="4" r:id="rId8"/>
    <sheet name="Telemetria" sheetId="53" r:id="rId9"/>
    <sheet name="MAP" sheetId="7" state="veryHidden" r:id="rId10"/>
    <sheet name="Kiegészítő opció" sheetId="15" state="veryHidden" r:id="rId11"/>
    <sheet name="Kiegészítő-kategória1" sheetId="16" state="veryHidden" r:id="rId12"/>
    <sheet name="Kiegészítő-kategória2" sheetId="17" state="veryHidden" r:id="rId13"/>
    <sheet name="Kiegészítő-kategória4" sheetId="34" state="veryHidden" r:id="rId14"/>
    <sheet name="Sheet1" sheetId="35" state="veryHidden" r:id="rId15"/>
    <sheet name="Raw" sheetId="33" state="veryHidden" r:id="rId16"/>
    <sheet name="Ready Business" sheetId="20" state="veryHidden" r:id="rId17"/>
    <sheet name="Version_control" sheetId="27" state="veryHidden" r:id="rId18"/>
    <sheet name="Dani_nyers" sheetId="30" state="veryHidden" r:id="rId19"/>
    <sheet name="Tartozék" sheetId="38" state="veryHidden" r:id="rId20"/>
    <sheet name="Sheet2" sheetId="48" state="hidden" r:id="rId21"/>
    <sheet name="Sheet6" sheetId="46" state="veryHidden" r:id="rId22"/>
  </sheets>
  <externalReferences>
    <externalReference r:id="rId23"/>
    <externalReference r:id="rId24"/>
    <externalReference r:id="rId25"/>
  </externalReferences>
  <definedNames>
    <definedName name="_xlnm._FilterDatabase" localSheetId="3" hidden="1">KészülékÁrlista!$A$2:$N$57</definedName>
    <definedName name="_xlnm._FilterDatabase" localSheetId="11" hidden="1">'Kiegészítő-kategória1'!$A$1:$B$21</definedName>
    <definedName name="_xlnm._FilterDatabase" localSheetId="5" hidden="1">'Kiegészítő-kategória3'!$A$1:$B$97</definedName>
    <definedName name="_xlnm._FilterDatabase" localSheetId="9" hidden="1">MAP!$A$1:$J$8</definedName>
    <definedName name="_xlnm._FilterDatabase" localSheetId="4" hidden="1">'Választott tarifacsomag'!$A$1:$D$4</definedName>
    <definedName name="Bejovo_hivasok">[1]Híváskontroll!$BB$1:$BB$3</definedName>
    <definedName name="Flottakövetés">OFFSET([2]KészülékÁrlista!$A$4,0,0,COUNTA([2]KészülékÁrlista!$A:$A)-1,1)</definedName>
    <definedName name="KészülékLista">OFFSET(KészülékÁrlista!$A$3,0,0,COUNTA(KészülékÁrlista!$A:$A)-1,1)</definedName>
    <definedName name="KiegészítőKategória1">OFFSET('Kiegészítő-kategória1'!$B$2,0,0,COUNTA('Kiegészítő-kategória1'!$B:$B)-1,1)</definedName>
    <definedName name="KiegészítőKategória2">OFFSET('Kiegészítő-kategória2'!$B$2,0,0,COUNTA('Kiegészítő-kategória2'!$B:$B)-1,1)</definedName>
    <definedName name="KiegészítőKategória3">OFFSET('Kiegészítő-kategória3'!$A$2,0,0,COUNTA('Kiegészítő-kategória3'!$A:$A)-1,1)</definedName>
    <definedName name="KiegészítőKategória4">OFFSET('Kiegészítő-kategória4'!$A$2,0,0,COUNTA('Kiegészítő-kategória4'!$A:$A)-1,1)</definedName>
    <definedName name="KiegészítőOpció">OFFSET('Kiegészítő opció'!$A$2,0,0,COUNTA('Kiegészítő opció'!$A:$A)-1,1)</definedName>
    <definedName name="OfficeNet">'Választott tarifacsomag'!#REF!</definedName>
    <definedName name="_xlnm.Print_Area" localSheetId="2">Megrendelő!$A$1:$I$96</definedName>
    <definedName name="ReadyBusinessKészüléklista">OFFSET('Ready Business'!$A$1,0,0,COUNTA('Ready Business'!$A:$A)-2,1)</definedName>
    <definedName name="Tarifa">OFFSET('Választott tarifacsomag'!#REF!,0,0,COUNTA('Választott tarifacsomag'!$A:$A)-1,1)</definedName>
    <definedName name="Tarifa_2">'Választott tarifacsomag'!#REF!</definedName>
    <definedName name="Tarifa2">'Választott tarifacsomag'!#REF!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53" l="1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G26" i="53" l="1"/>
  <c r="C11" i="53"/>
  <c r="C10" i="53"/>
  <c r="C9" i="53"/>
  <c r="C8" i="53"/>
  <c r="C7" i="53"/>
  <c r="C6" i="53"/>
  <c r="C5" i="53"/>
  <c r="C4" i="53"/>
  <c r="F12" i="24" l="1"/>
  <c r="F11" i="24"/>
  <c r="F7" i="24"/>
  <c r="F9" i="24"/>
  <c r="G27" i="24"/>
  <c r="E27" i="24"/>
  <c r="F15" i="24"/>
  <c r="F14" i="24"/>
  <c r="F13" i="24"/>
  <c r="F10" i="24"/>
  <c r="J1" i="2"/>
  <c r="H2" i="2" s="1"/>
  <c r="D4" i="35"/>
  <c r="D5" i="35"/>
  <c r="D6" i="35"/>
  <c r="D7" i="35"/>
  <c r="D8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61" i="35"/>
  <c r="D62" i="35"/>
  <c r="D63" i="35"/>
  <c r="D64" i="35"/>
  <c r="D65" i="35"/>
  <c r="D66" i="35"/>
  <c r="D67" i="35"/>
  <c r="D68" i="35"/>
  <c r="D69" i="35"/>
  <c r="D70" i="35"/>
  <c r="D71" i="35"/>
  <c r="D72" i="35"/>
  <c r="D73" i="35"/>
  <c r="D74" i="35"/>
  <c r="D75" i="35"/>
  <c r="D3" i="35"/>
  <c r="D76" i="33"/>
  <c r="D75" i="33"/>
  <c r="D74" i="33"/>
  <c r="D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D3" i="33"/>
  <c r="D2" i="33"/>
  <c r="C25" i="4"/>
  <c r="H1" i="4"/>
  <c r="J1" i="24"/>
  <c r="E21" i="7"/>
  <c r="F21" i="7"/>
  <c r="G21" i="7"/>
  <c r="H21" i="7"/>
  <c r="I21" i="7"/>
  <c r="E22" i="7"/>
  <c r="F22" i="7"/>
  <c r="G22" i="7"/>
  <c r="H22" i="7"/>
  <c r="I22" i="7"/>
  <c r="D22" i="7"/>
  <c r="D21" i="7"/>
  <c r="C4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3" i="30"/>
  <c r="C27" i="24"/>
  <c r="U18" i="20"/>
  <c r="U4" i="20"/>
  <c r="U3" i="20"/>
  <c r="I91" i="2"/>
  <c r="L7" i="7"/>
  <c r="L6" i="7"/>
  <c r="L5" i="7"/>
  <c r="L4" i="7"/>
  <c r="L3" i="7"/>
  <c r="L2" i="7"/>
  <c r="S10" i="7" l="1"/>
  <c r="S3" i="7"/>
  <c r="S9" i="7"/>
  <c r="S8" i="7"/>
  <c r="S7" i="7"/>
  <c r="S6" i="7"/>
  <c r="S2" i="7"/>
  <c r="S5" i="7"/>
  <c r="S12" i="7"/>
  <c r="S4" i="7"/>
  <c r="S11" i="7"/>
  <c r="S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Frisch, Zsuzsanna, Vodafone Hungary</author>
  </authors>
  <commentList>
    <comment ref="A14" authorId="0" shapeId="0" xr:uid="{00000000-0006-0000-0100-000001000000}">
      <text>
        <r>
          <rPr>
            <b/>
            <sz val="9"/>
            <color indexed="81"/>
            <rFont val="Vodafone Rg"/>
            <family val="2"/>
            <charset val="238"/>
          </rPr>
          <t xml:space="preserve">Amennyiben meglévő vagy hordozandó hívószámhoz szeretne készüléket vásárolni, kérjük, adja meg a telefonszámot.Új előfizetés esetén hagyja üresen
</t>
        </r>
      </text>
    </comment>
    <comment ref="B14" authorId="0" shapeId="0" xr:uid="{00000000-0006-0000-0100-000002000000}">
      <text>
        <r>
          <rPr>
            <b/>
            <sz val="9"/>
            <color indexed="81"/>
            <rFont val="Vodafone Rg"/>
            <family val="2"/>
            <charset val="238"/>
          </rPr>
          <t xml:space="preserve">Kérjük, válasszon a legördülő menüből. 
- </t>
        </r>
        <r>
          <rPr>
            <b/>
            <u/>
            <sz val="9"/>
            <color indexed="81"/>
            <rFont val="Vodafone Rg"/>
            <family val="2"/>
            <charset val="238"/>
          </rPr>
          <t xml:space="preserve">Új előfizetés: </t>
        </r>
        <r>
          <rPr>
            <b/>
            <sz val="9"/>
            <color indexed="81"/>
            <rFont val="Vodafone Rg"/>
            <family val="2"/>
            <charset val="238"/>
          </rPr>
          <t>Abban az esetben szükséges kiválasztani, amennyiben új hívószámot igényel
-</t>
        </r>
        <r>
          <rPr>
            <b/>
            <u/>
            <sz val="9"/>
            <color indexed="81"/>
            <rFont val="Vodafone Rg"/>
            <family val="2"/>
            <charset val="238"/>
          </rPr>
          <t>Feltöltőkártyás előfizetésről váltás:</t>
        </r>
        <r>
          <rPr>
            <b/>
            <sz val="9"/>
            <color indexed="81"/>
            <rFont val="Vodafone Rg"/>
            <family val="2"/>
            <charset val="238"/>
          </rPr>
          <t xml:space="preserve"> A Feltöltőkártyás előfizetésről váltás mező abban az esetben választható, ha előre fizető (feltöltőkártyás) előfizetést szeretne bevonni előfizetései közé. 
- </t>
        </r>
        <r>
          <rPr>
            <b/>
            <u/>
            <sz val="9"/>
            <color indexed="81"/>
            <rFont val="Vodafone Rg"/>
            <family val="2"/>
            <charset val="238"/>
          </rPr>
          <t>Szerződéshosszabbítás</t>
        </r>
        <r>
          <rPr>
            <b/>
            <sz val="9"/>
            <color indexed="81"/>
            <rFont val="Vodafone Rg"/>
            <family val="2"/>
            <charset val="238"/>
          </rPr>
          <t xml:space="preserve"> Abban az esetben választható, amennyiben a SIM kártyához tartozó határozott idő (Minimális időtartam) lejárt, vagy 6 hónapon belül le fog járni, és csoporton belüli előfizetéshez szeretne új készüléket vásárolni.
- </t>
        </r>
        <r>
          <rPr>
            <b/>
            <u/>
            <sz val="9"/>
            <color indexed="81"/>
            <rFont val="Vodafone Rg"/>
            <family val="2"/>
            <charset val="238"/>
          </rPr>
          <t>Számhordozás</t>
        </r>
        <r>
          <rPr>
            <b/>
            <sz val="9"/>
            <color indexed="81"/>
            <rFont val="Vodafone Rg"/>
            <family val="2"/>
            <charset val="238"/>
          </rPr>
          <t xml:space="preserve">: Más szolgáltatónál lévő hívószám Vodafone-hoz hordozása esetén választható. A hordozás elindításához a megrendelő 4. oldalán található kérdőív kitöltése is szükséges. Amennyiben ezt a lehetőséget választja és beírja a hordozandó telefonszámot, akkor a telefonszám automatikusan átkerül a kérdőívre is.
</t>
        </r>
      </text>
    </comment>
    <comment ref="D14" authorId="0" shapeId="0" xr:uid="{00000000-0006-0000-0100-000007000000}">
      <text>
        <r>
          <rPr>
            <b/>
            <sz val="9"/>
            <color indexed="81"/>
            <rFont val="Vodafone Rg"/>
            <family val="2"/>
            <charset val="238"/>
          </rPr>
          <t>A keretszerződés szerinti minimális időtartam.</t>
        </r>
      </text>
    </comment>
  </commentList>
</comments>
</file>

<file path=xl/sharedStrings.xml><?xml version="1.0" encoding="utf-8"?>
<sst xmlns="http://schemas.openxmlformats.org/spreadsheetml/2006/main" count="11683" uniqueCount="1028">
  <si>
    <t>GYAKORI KÉRDÉSEK</t>
  </si>
  <si>
    <t>Engedélyezés</t>
  </si>
  <si>
    <t>Tiltás</t>
  </si>
  <si>
    <r>
      <t>A válaszokat a bal oldalon található "</t>
    </r>
    <r>
      <rPr>
        <b/>
        <sz val="14"/>
        <color theme="1"/>
        <rFont val="Arial"/>
        <family val="2"/>
      </rPr>
      <t>+</t>
    </r>
    <r>
      <rPr>
        <sz val="14"/>
        <color theme="1"/>
        <rFont val="Arial"/>
        <family val="2"/>
      </rPr>
      <t>" jelre való kattintással tekintheti meg.</t>
    </r>
  </si>
  <si>
    <t>Több sorban szeretnék megrendelni, mint amennyi sor az Excelben található. Hogyan tudom bővíteni a sorok számát?</t>
  </si>
  <si>
    <t>A sorok száma a „Megrendelő” oldalon megkötés nélkül bővíthető. Új sor beszúrásához kérjük jelölje ki a sort, amely fölé az új sorokat beszúrni szeretné  és az egér jobb gombjával kattintson a kijelölt sorra. Ezután a felugró menüből válassza ki a „Beszúrás” menüpontot.</t>
  </si>
  <si>
    <r>
      <t>Tipp</t>
    </r>
    <r>
      <rPr>
        <sz val="11"/>
        <color theme="1"/>
        <rFont val="Vodafone Rg"/>
        <family val="2"/>
      </rPr>
      <t>: Amennyiben több sort szeretne egyszerre beszúrni, több sort is kijelölhet egyszerre. Így az Excel automatikusan annyi sort fog beszúrni, amennyi a kijelölt sorok száma.</t>
    </r>
  </si>
  <si>
    <t>Az új sorok azonban nem tudják automatikusan továbvinni a többi sorban szereplő képleteket. Kérjük ehhez jelölje ki az utolsó képletezett sort, az egér jobb gombjával válassza ki a „Másolás” menüpontot, jelölje ki az új sorokat és az egér jobb gombjával való kattintás után válassza ki a „Beillesztés” menüpontot.</t>
  </si>
  <si>
    <t>Elrontottam valamit, kitörölhetem?</t>
  </si>
  <si>
    <t>A cellákból bármikor tudja törölni a bevitt értékeket.</t>
  </si>
  <si>
    <t>Honnan tudom, hogy melyik tarifát válasszam?</t>
  </si>
  <si>
    <t>Kérjük válassza ki a „Választott tarifacsomag” oszlopban a legördülő menüben az  Előfizetői Szerződésben meghatározott tarifacsomagok valamelyikét!</t>
  </si>
  <si>
    <t>Ki írja alá a megrendelőt?</t>
  </si>
  <si>
    <t>A megrendelőt mind az Előfizető aláírásra jogosult képviselői, illetve az általuk meghatalmazott kapcsolattartó írhatja alá.</t>
  </si>
  <si>
    <t>Hogyan tudok plusz szolgáltatásokat (Roaming napijegy, Hívásértesítő, stb…) megrendelni?</t>
  </si>
  <si>
    <t>A "Szolgáltatás megrendelő oldalon meg tudja rendelni az ott megjelölt addícionális szolgáltatásokat.</t>
  </si>
  <si>
    <t>Beküldhetem-e elektronikusan a megrendelő file-t?</t>
  </si>
  <si>
    <t>Igen, azonban Előfizetőink érdekében kizárólag a szerződésben meghatalmazott kapcsolattartó szerződésben rögzített e-mail címéről érkező megrendeléseket teljesítjük.  Amennyiben nem a rögzített e-mail címről küldi el a megrendelést, kérjük, hogy jutassa el hozzánk a kinyomtatott és aláírt dokumentumokat is. Ha elektronikusan is megkapjuk megrendelését az aláírt verzió mellett, az nagyban megkönnyíti munkánkat és felgyorsítja a megrendelés feldolgozását. Kérjük, hogy az elektronikusan beküldött dokumentumok egyezzenek a nyomtatott dokumentumokkal!</t>
  </si>
  <si>
    <t>Hogyan válasszam ki a megrendelés típusát, a választott tarifacsomagot , illetve a kiegészítő opciót?</t>
  </si>
  <si>
    <t>Kérjük használják a megfelelő oszlopban található legördülő menüket!</t>
  </si>
  <si>
    <t>Használhatom a Megrendelő korábban lementett verzióját későbbi megrendeléseimhez?</t>
  </si>
  <si>
    <t>Kérjük minden alkalommal használja legfrisebb megrendelőt! A régebbi verziókban sajnos már nem a legfrissebb információk szerepelnek, így azokat minden alkalommal módosítani szükséges.</t>
  </si>
  <si>
    <t>Hogyan jelezzem, hogy számhordozást szeretnék kérni?</t>
  </si>
  <si>
    <t>Kérjük, hogy a  „Megrendelő”  oldalon a „Megrendelés típusa” oszlopban található legördülő menüben válassza a „Számhordozás” pontot! Kérjük, hogy a hordozni kívánt telefonszámot a „Számhordozhatósági Kérdőív” oldalon a „Hordozni kívánt hívószámok listája” szekciójában is tüntesse fel!</t>
  </si>
  <si>
    <t>Mit tegyek, ha nem jelenik meg a legördülő menü?</t>
  </si>
  <si>
    <t>Amennyiben olyan tarifacsomagot választott, amihez nem lehet kiegészítő opciót választani, úgy a „Kiegészítő opció” oszlopban található legördülő menü automatikusan eltűnik.</t>
  </si>
  <si>
    <t xml:space="preserve">Minden más esetben a legördülő menü elérhető. </t>
  </si>
  <si>
    <t>Miért nem fér ki az űrlap a monitoromon?</t>
  </si>
  <si>
    <t>Az Excel alkalmazás jobb alsó sarkában található csúszkával (vagy CTRL+ Scroll billentyűkombinációval) lehet állítani a látható felület nagyságán.</t>
  </si>
  <si>
    <t>Hol jelezhetem, ha bármilyen problémát észlelek a Megrendelővel kapcsolatban?</t>
  </si>
  <si>
    <t>Észrevételeit jelezheti a dku.backoffice.hu@vodafone.com  email címen, illetve kapcsolattartójánál és az Ügyfélszolgálaton.</t>
  </si>
  <si>
    <t>Hogyan tudok eSIM-et rendelni?</t>
  </si>
  <si>
    <t>Amennyiben eSIM típusú SIM kártyát kíván rendelni az előfizetéséhez, úgy a "Megrendelő" oldalon a SIM típusa oszlopban az "eSIM (QR kód)" vagy az "eSIM (eID)" lehetőséget válassza az adott előfizetéshez. Valamint töltse ki az "eSIM rendelés esetén" oszlopban megadott eSIM kapcsolattartói adatokat.</t>
  </si>
  <si>
    <t>Hogyan tudok eSIM-et aktiválni?</t>
  </si>
  <si>
    <t xml:space="preserve">Az eSIM profil aktiválásnak két lehetséges módja van.
1. QR kóddal történő profil aktiválás - "eSIM (QR kód)"
2. eID alapú profil aktiválás - "eSIM (eID)" </t>
  </si>
  <si>
    <t>Mi a QR kóddal történő eSIM aktiválás menete?</t>
  </si>
  <si>
    <t>Ebben az esetben, az eSIM kapcsolattartói email címre kerül elküldésre egy jelszóval védett email-ben a profil aktiválásához szükséges QR kód és megerősítő kód, valamint a PIN/PUK kód. Az email megnyitásához szükséges jelszó az eSIM kapcsolattartói telefonszámra kerül elküldésre SMS-ben. Wifi hálózatra történő csatlakozást követően, a készülék "Beállítások" megfelelő menüpontjában szükséges a telefon kamerájával beszkennelni a kapott QR kódot, majd a megerősítő kód és a PIN kód megadásával tölthető le és aktiválható az eSIM profil.</t>
  </si>
  <si>
    <t>Mi az eID kóddal történő eSIM aktiválás menete?</t>
  </si>
  <si>
    <t>Az eID (vagy eUICCID) az eSIM azonosítója az adott eSIM képes készüléknek, mely a "Beállítások" alatt kiolvashatók az eSIM képes készülékekben vagy a csomagolás eszközinformációjában, valamint a telefonkészüléken a *#06# beírásával. Amennyiben a Vodafone-tól vásárolja a készüléket a megrendelés során, úgy az eID automatikusan párosításra kerül az eSIM profillal, így a készülék készhezvételét követően kell a "Beállítások" megfelelő menüpontjában letölteni azt. Amennyiben korábban vásárolta a Vodafone-tól, vagy nem a Vodafone-tól vásárolta a készülékét, az eID oszlopban szükséges megadni a 32 karakteres numerikus eID kódot. Az eID kóddal történő aktiválás során, az eSIM kapcsolattartói email címre kerül elküldésre egy jelszóval védett email-ben, a profil aktiválásához szükséges  PIN/PUK kód. Az email megnyitásához szükséges jelszó az eSIM kapcsolattartói telefonszámra kerül elküldésre SMS-ben. Wifi hálózatra történő csatlakozást követően, a készülék "Beállítások" megfelelő menüpontjában lesz elérhető és letöltésre kész az eSIM profil.</t>
  </si>
  <si>
    <t>Számhordozás közvetlenül eSIM-re igényelhető?</t>
  </si>
  <si>
    <t>Kizárólag eID kóddal történő eSIM aktiválás esetén igényelhető számhordozás közvetlenül eSIM-re, QR kóddal történő eSIM aktválás esetén nem.</t>
  </si>
  <si>
    <t>Számhordozhatósági tájékoztató</t>
  </si>
  <si>
    <t>Kiemelt ügyfeleink számára</t>
  </si>
  <si>
    <r>
      <t xml:space="preserve">A mobil számhordozhatóság </t>
    </r>
    <r>
      <rPr>
        <sz val="11"/>
        <rFont val="Vodafone Rg"/>
        <family val="2"/>
        <charset val="238"/>
      </rPr>
      <t>lehetővé teszi</t>
    </r>
    <r>
      <rPr>
        <sz val="11"/>
        <color rgb="FF000000"/>
        <rFont val="Vodafone Rg"/>
        <family val="2"/>
        <charset val="238"/>
      </rPr>
      <t>, hogy a meglévő mobil telefonszámai megtartásával Ön illetve Vállalata is csatlakozzon hozzánk.</t>
    </r>
  </si>
  <si>
    <t>A következő tájékoztatóban összefoglaltuk a vállalati mobiltelefon számok hordozhatóságával kapcsolatos legfontosabb tudnivalókat, feltételeket. Kérjük, tanulmányozza át a leírtakat, mert áttekintésükkel fölösleges utánajárást és kellemetlenséget takaríthatunk meg!</t>
  </si>
  <si>
    <t>1        A teljes mobil hívószám változatlanul megtartható?</t>
  </si>
  <si>
    <r>
      <rPr>
        <sz val="11"/>
        <rFont val="Vodafone Rg"/>
        <family val="2"/>
        <charset val="238"/>
      </rPr>
      <t>I</t>
    </r>
    <r>
      <rPr>
        <sz val="11"/>
        <color rgb="FF000000"/>
        <rFont val="Vodafone Rg"/>
        <family val="2"/>
        <charset val="238"/>
      </rPr>
      <t xml:space="preserve">gen, a mobil számok hordozhatósága azt jelenti, hogy amikor Vodafone-ra vált, teljes előfizetői hívószámait, a </t>
    </r>
    <r>
      <rPr>
        <sz val="11"/>
        <color rgb="FF000000"/>
        <rFont val="Vodafone Rg"/>
        <family val="2"/>
        <charset val="238"/>
      </rPr>
      <t xml:space="preserve"> hálózatkijelölő számmal együtt megtarthatja. Lehetősége van cége összes mobil számának vagy azok egy részének hordozására is.</t>
    </r>
  </si>
  <si>
    <t>2        Mobil hívószámhordozás saját néven</t>
  </si>
  <si>
    <r>
      <t>A számhordozási eljárás szabályairól szóló 2/2012 (I.24.) Korm. rendeletben írtak alapján a mobil hívószámhordozás arra vonatkozik, hogy mindenki csak a jelenlegi szolgáltatójánál</t>
    </r>
    <r>
      <rPr>
        <sz val="11"/>
        <color rgb="FFFF0000"/>
        <rFont val="Vodafone Rg"/>
        <family val="2"/>
        <charset val="238"/>
      </rPr>
      <t xml:space="preserve"> </t>
    </r>
    <r>
      <rPr>
        <sz val="11"/>
        <color rgb="FF000000"/>
        <rFont val="Vodafone Rg"/>
        <family val="2"/>
        <charset val="238"/>
      </rPr>
      <t>használt és nyilvántartott cégnevével, címével adószámával tudja a mobilszámait áthozni.</t>
    </r>
  </si>
  <si>
    <t>3        A telefonszám megtartásának feltételei</t>
  </si>
  <si>
    <t>A mobil hívószám hordozása kizárólag abban az esetben lehet sikeres, ha (az Ön) cége az alábbi feltételek mindegyikének megfelel. Amennyiben az alábbi 3 feltétel bármelyike nem teljesül, akkor a hordozási engedélyt a jelenlegi szolgáltatója elutasítja.</t>
  </si>
  <si>
    <t>         Aktív hívószám</t>
  </si>
  <si>
    <t>Csak olyan telefonszámot lehetséges a Vodafone-hoz áthozni, amelyre valamelyik szolgáltatónál jelenleg is előfizetői szerződéssel rendelkezik vagy előfizetői szerződése 31 napon belül szűnt meg. A számhordozási eljárás során (a hordozás megtörténtekor) a korábbi szolgáltatótól elhordozott számokra vonatkozó szerződés automatikusan megszűnik.</t>
  </si>
  <si>
    <t>          Egyező adatok:</t>
  </si>
  <si>
    <t xml:space="preserve">A Vodafone által a hordozási igény bejelentésekor bemutatott dokumentumon szereplő adatoknak (cégnév, cég székhelye, cég adószáma vagy cégjegyzékszáma, vagy vállalkozói engedély száma) meg kell egyeznie a vállalkozásuk átadó szolgáltatónál rögzített adataival. Fontos megnézni, hogy a cégbírósági bejegyzésen szereplő adatokkal megegyeznek-e az utolsó havi számláján szereplő cégadatok és az előfizetői szerződésben szereplő cégadatok. </t>
  </si>
  <si>
    <t>          30 napnál régebben lejárt számlatartozás</t>
  </si>
  <si>
    <t>Régi szolgáltatója csak abban az esetben „engedi el”, ha nincs 30 napnál régebben lejárt számlatartozása. Ellenkező esetben csak a tartozás kiegyenlítése után lehetséges a számhordozás.</t>
  </si>
  <si>
    <t>4        Felhívjuk figyelmét:</t>
  </si>
  <si>
    <t>           Fennálló tartozások rendezése:</t>
  </si>
  <si>
    <t>A számhordozási igény bejelentésekor a jelenlegi szolgáltatójánál aktuális számlája, 30 napnál nem régebbi tartozása, illetve a határozott időtartamhoz, kedvezményesen vagy egyéb módon kedvezményesen értékesített készülékhez kapcsolódó követelés (kötbér, havidíj és/vagy készülék kedvezmény) a számhordozás kezdeményezése esetén lejárttá válik, és 8 munkanapon belül ki kell egyenlíteni. Fontos, hogy ennek hiányában a hordozási igény nem elutasítható, a számhordozási folyamat végbemegy.</t>
  </si>
  <si>
    <t>           Előzetes egyeztetés</t>
  </si>
  <si>
    <t>Ha 10 vagy ennél több telefonszámot szeretne hordozni, akkor az átvevő szolgáltatónak kötelessége az átadó szolgáltatóval leegyeztetni a hordozás időzítését és végrehajtását. A szolgáltatóknak 5 munkanap áll rendelkezésre a bejelentéstől számítva az egyeztetés lefolytatására.</t>
  </si>
  <si>
    <t>5        Hogyan történik a számhordozás?</t>
  </si>
  <si>
    <t>A hordozási folyamat a bejelentéstől számított akár 2. munkanapon is végbe mehet. Az idő nagy részét a szolgáltatók közötti adminisztrációs, ellenőrzési és előkészületi teendők teszik ki. A szolgáltatás mind a régi SIM kártyán, mind a Vodafone által biztosított ideiglenes SIM kártyán szinte a folyamat legvégéig folyamatos, mindössze az utolsó 4 órában, a kiválasztott időablakban, 20:00 - 24:00 között tapasztalhat kimaradást a szolgáltatásban. A folyamat fontosabb lépései:</t>
  </si>
  <si>
    <t xml:space="preserve">a.     Kapcsolatfelvétel, számhordozási kérdőív kitöltése </t>
  </si>
  <si>
    <t>b.    Egyeztetések és szerződéskötés</t>
  </si>
  <si>
    <t xml:space="preserve">c.     Hordozási kérelem elküldése aláírásra </t>
  </si>
  <si>
    <t>d.    Hordozási kérelem aláírása, visszaküldése</t>
  </si>
  <si>
    <t xml:space="preserve">e.     SIM kártyák  kiszállítása </t>
  </si>
  <si>
    <t>f.     SMS értesítések a hordozás lépéseiről</t>
  </si>
  <si>
    <t>g.    Időablakban való szolgáltató váltás</t>
  </si>
  <si>
    <t>6        Számhordozás eSIM-re</t>
  </si>
  <si>
    <t>Vodafone Megrendelő</t>
  </si>
  <si>
    <t xml:space="preserve">Verzió: </t>
  </si>
  <si>
    <t>Hagyományos SIM</t>
  </si>
  <si>
    <t>Digi Mobile</t>
  </si>
  <si>
    <t>Új előfizetés</t>
  </si>
  <si>
    <t>A Megrendelő elektronikus formában a Megállapodásban rögzített kapcsolattartói e-mail címről küldött, vagy nyomtatott, aláírással ellátott formában érvényes</t>
  </si>
  <si>
    <t>eSIM (eID kód)</t>
  </si>
  <si>
    <t>Netfone</t>
  </si>
  <si>
    <t>Számhordozás</t>
  </si>
  <si>
    <t>Előfizető Cég / Intézmény adatai</t>
  </si>
  <si>
    <t>eSIM (QR kód)</t>
  </si>
  <si>
    <t>Tarr Mobile</t>
  </si>
  <si>
    <t>Feltöltőkártyás előfizetésről váltás</t>
  </si>
  <si>
    <t>Név:</t>
  </si>
  <si>
    <t>Telekom</t>
  </si>
  <si>
    <t>Tarifacsomag váltás</t>
  </si>
  <si>
    <t>Város</t>
  </si>
  <si>
    <t>Irányítószám</t>
  </si>
  <si>
    <t>Közterület neve</t>
  </si>
  <si>
    <t>Közterület típusa</t>
  </si>
  <si>
    <t>Házszám</t>
  </si>
  <si>
    <t>Yettel</t>
  </si>
  <si>
    <t>Pool SIM</t>
  </si>
  <si>
    <t>Székhely cím:</t>
  </si>
  <si>
    <t>Levelezési    cím:</t>
  </si>
  <si>
    <t>Kiszállítási cím:</t>
  </si>
  <si>
    <t>Cégjegyzékszám:</t>
  </si>
  <si>
    <t>Adószám:</t>
  </si>
  <si>
    <t>eSIM rendelés esetén</t>
  </si>
  <si>
    <t>Kapcsolattartó neve:</t>
  </si>
  <si>
    <t>eSIM kapcsolattartó neve:</t>
  </si>
  <si>
    <t>Kapcsolattartó telefonszáma:</t>
  </si>
  <si>
    <t>eSIM kapcsolattartó telefonszáma:</t>
  </si>
  <si>
    <t>Kapcsolattartó e-mail címe:</t>
  </si>
  <si>
    <t>eSIM kapcsolattartó e-mail címe:</t>
  </si>
  <si>
    <t>Telefonszám</t>
  </si>
  <si>
    <t>Megrendelés típusa</t>
  </si>
  <si>
    <t>Mennyiség (db)</t>
  </si>
  <si>
    <t>Minimális időtartam (hónap)</t>
  </si>
  <si>
    <t>Választott tarifacsomag</t>
  </si>
  <si>
    <t>SIM kártya típusa</t>
  </si>
  <si>
    <t>eID kód</t>
  </si>
  <si>
    <t>Adatkezelésről bővebben: Vodafone Kiemelt Üzleti Általános Szerződési Feltételek 3. számú melléklete.</t>
  </si>
  <si>
    <t>A megrendelhető tarifacsomagok és opciók felhasználási feltételeiről az Előfizetői Szerződés rendelkezik, az Előfizetői Szerződés rendelkezésének hiányában a Kiemelt Üzleti ÁSZF feltételei érvényesek.</t>
  </si>
  <si>
    <t>A Vodafone EU Roaming megrendelésének feltétele, hogy az Előfizető a használat megkezdése előtt rendelkezzen aktív roaming szolgáltatással valamint  arra jogosult tarifacsomaggal.</t>
  </si>
  <si>
    <t xml:space="preserve">Kérjük, minden esetben tételesen vegyék át a kiszállított termékeket, hiány észlelése esetén kérjük, hivatalos jegyzőkönyvet vegyenek fel a szállító jelenlétében, ennek hiányában utólagos reklamációt nem áll módunkban elfogadni! Az átvétel elmulasztásából, megtagadásából vagy pontatlanul kitöltött megrendelő következtében felmerülő szállítási és egyéb költség az Előfizetőt terheli. A megrendelést - Vodafone általi kézhezvételét követően - Előfizető nem módosíthatja. </t>
  </si>
  <si>
    <t>Aláírás</t>
  </si>
  <si>
    <t xml:space="preserve">Előfizető és Vodafone között Szolgáltatás nyújtása és igénybe vétele tárgyában létrejött Előfizetői Szerződés feltételei szerint Előfizető jelen Megrendelő megküldésével megrendeli a fentebb feltüntetett szolgáltatásokat. Az Előfizetői Szerződés a Megrendelő elválaszthatatlan részét képezi.  </t>
  </si>
  <si>
    <t xml:space="preserve">Dátum: </t>
  </si>
  <si>
    <t>Felek nyilatkoznak, hogy az írásban készült, jelen Megállapodás módosítást érvényesnek tekintik és az annak alakszerűségét érintő jogorvoslatról lemondanak</t>
  </si>
  <si>
    <t>Számlaszámaink:</t>
  </si>
  <si>
    <t>XXXXXXXXXXXXXXXXXXXXX</t>
  </si>
  <si>
    <t>Listaár</t>
  </si>
  <si>
    <t>Kedvezményes ár új előfizetés és minimális időtartam lejárta esetén (2 éves határozott idejű szerződéssel)</t>
  </si>
  <si>
    <t>Kedvezményes ár a minimális időtartamon belül (további 2 éves minimális időtartammal)</t>
  </si>
  <si>
    <t>Business Mobile Net 5GB, Business Mobile osztható Net 5GB / 20GB /50GB, MultiNet</t>
  </si>
  <si>
    <t>Business Mobile Net 20GB</t>
  </si>
  <si>
    <t>Business Mobile Net 50GB / 300GB</t>
  </si>
  <si>
    <t>Business RED EU 2GB</t>
  </si>
  <si>
    <t>Business RED EU 10GB</t>
  </si>
  <si>
    <t>Business RED EU Superior</t>
  </si>
  <si>
    <t>Vodafone Business RED World</t>
  </si>
  <si>
    <t>Biztosítási kategória</t>
  </si>
  <si>
    <t>KidWatch</t>
  </si>
  <si>
    <t>Senior Okosóra</t>
  </si>
  <si>
    <t>Alcatel 3080 64MB fekete</t>
  </si>
  <si>
    <t>nem elérhető</t>
  </si>
  <si>
    <t>S</t>
  </si>
  <si>
    <t>Blaupunkt DT01 fekete</t>
  </si>
  <si>
    <t>Blaupunkt DT04 fekete</t>
  </si>
  <si>
    <t>CAT B40 DS fekete</t>
  </si>
  <si>
    <t>CAT S62 Pro 128GB DS fekete</t>
  </si>
  <si>
    <t>XL</t>
  </si>
  <si>
    <t>Honor 70 Lite 128GB 5G DS kék</t>
  </si>
  <si>
    <t>M</t>
  </si>
  <si>
    <t>Honor 90 512GB 5G DS zöld</t>
  </si>
  <si>
    <t>Honor 90 Lite 256GB 5G DS fekete</t>
  </si>
  <si>
    <t>L</t>
  </si>
  <si>
    <t>Honor 90 Lite 256GB 5G DS kék</t>
  </si>
  <si>
    <t>Honor Magic 5 Lite 128GB DS zöld</t>
  </si>
  <si>
    <t>Honor Magic 5 Lite 256GB 5G DS zöld</t>
  </si>
  <si>
    <t>Honor Magic 5 Pro 512GB 5G DS zöld</t>
  </si>
  <si>
    <t>Honor X6a 128GB DS fekete</t>
  </si>
  <si>
    <t>Honor X7a 128GB DS kék</t>
  </si>
  <si>
    <t>Huawei P60 Pro 256GB DS fekete</t>
  </si>
  <si>
    <t>Ingenico ReadyPay BankCard LINK terminal fekete</t>
  </si>
  <si>
    <t>-</t>
  </si>
  <si>
    <t>Ingenico ReadyPay BankCard terminal V2 fekete</t>
  </si>
  <si>
    <t>Ingenico ReadyPay LINK terminal tok  -</t>
  </si>
  <si>
    <t>iPhone 12 128GB fekete</t>
  </si>
  <si>
    <t>iPhone 13 128GB fekete</t>
  </si>
  <si>
    <t>iPhone 13 128GB zöld</t>
  </si>
  <si>
    <t>iPhone 14 128GB fekete</t>
  </si>
  <si>
    <t>iPhone 14 128GB kék</t>
  </si>
  <si>
    <t>iPhone 15 128GB fekete</t>
  </si>
  <si>
    <t>iPhone 15 128GB rózsaszín</t>
  </si>
  <si>
    <t>iPhone 15 128GB kék</t>
  </si>
  <si>
    <t>iPhone 15 128GB zöld</t>
  </si>
  <si>
    <t>iPhone 15 256GB fekete</t>
  </si>
  <si>
    <t>iPhone 15 256GB kék</t>
  </si>
  <si>
    <t>iPhone 15 256GB zöld</t>
  </si>
  <si>
    <t>iPhone 15 Plus 128GB fekete</t>
  </si>
  <si>
    <t>iPhone 15 Plus 128GB rózsaszín</t>
  </si>
  <si>
    <t>iPhone 15 Plus 128GB sárga</t>
  </si>
  <si>
    <t>iPhone 15 Plus 128GB kék</t>
  </si>
  <si>
    <t>iPhone 15 Plus 128GB zöld</t>
  </si>
  <si>
    <t>iPhone 15 Plus 256GB fekete</t>
  </si>
  <si>
    <t>iPhone 15 Plus 256GB kék</t>
  </si>
  <si>
    <t>iPhone 15 Plus 256GB zöld</t>
  </si>
  <si>
    <t>iPhone 15 Pro 128GB fekete titán</t>
  </si>
  <si>
    <t>iPhone 15 Pro 128GB natúr titán</t>
  </si>
  <si>
    <t>iPhone 15 Pro 128GB kék titán</t>
  </si>
  <si>
    <t>iPhone 15 Pro 1TB fekete titán</t>
  </si>
  <si>
    <t>iPhone 15 Pro 256GB fekete titán</t>
  </si>
  <si>
    <t>iPhone 15 Pro 256GB natúr titán</t>
  </si>
  <si>
    <t>iPhone 15 Pro 256GB kék titán</t>
  </si>
  <si>
    <t>iPhone 15 Pro 512GB fekete titán</t>
  </si>
  <si>
    <t>iPhone 15 Pro 512GB kék titán</t>
  </si>
  <si>
    <t>iPhone 15 Pro Max 256GB fekete titán</t>
  </si>
  <si>
    <t>iPhone 15 Pro Max 256GB natúr titán</t>
  </si>
  <si>
    <t>iPhone 15 Pro Max 256GB kék titán</t>
  </si>
  <si>
    <t>iPhone 15 Pro Max 512GB fekete titán</t>
  </si>
  <si>
    <t>iPhone 15 Pro Max 512GB natúr titán</t>
  </si>
  <si>
    <t>iPhone 15 Pro Max 512GB kék titán</t>
  </si>
  <si>
    <t>Lenovo Tab M10 Plus 3rd Gen 64GB LTE Tablet szürke</t>
  </si>
  <si>
    <t>Motorola Edge 40 256GB 5G DS zöld</t>
  </si>
  <si>
    <t>Motorola G54 Power 256GB 5G DS kék</t>
  </si>
  <si>
    <t>Motorola Moto E13 64GB DS zöld</t>
  </si>
  <si>
    <t>Motorola Moto G32 256GB DS szürke</t>
  </si>
  <si>
    <t>Motorola Razr 40 U 256GB 5G DS fekete</t>
  </si>
  <si>
    <t>Nokia C32 64GB DS fekete</t>
  </si>
  <si>
    <t>Nokia G42 128GB 5G DS szürke</t>
  </si>
  <si>
    <t>Oppo A78 128GB 5G DS fekete</t>
  </si>
  <si>
    <t>Samsung Galaxy A04s 32GB DS fekete</t>
  </si>
  <si>
    <t>Samsung Galaxy A04s 32GB DS fehér</t>
  </si>
  <si>
    <t>Samsung Galaxy A14 64GB DS fekete</t>
  </si>
  <si>
    <t>Samsung Galaxy A14 64GB DS ezüst</t>
  </si>
  <si>
    <t>Samsung Galaxy A23 128GB 5G DS fekete</t>
  </si>
  <si>
    <t>Samsung Galaxy A34 128GB 5G DS fekete</t>
  </si>
  <si>
    <t>Samsung Galaxy A34 128GB 5G DS ezüst</t>
  </si>
  <si>
    <t>Samsung Galaxy A54 128GB 5G DS fekete</t>
  </si>
  <si>
    <t>Samsung Galaxy A54 128GB 5G DS fehér</t>
  </si>
  <si>
    <t>Samsung Galaxy S22 128GB 5G DS fekete</t>
  </si>
  <si>
    <t>Samsung Galaxy S23 128GB 5G DS zöld</t>
  </si>
  <si>
    <t>Samsung Galaxy S23 128GB 5G DS fekete</t>
  </si>
  <si>
    <t>Samsung Galaxy S23 256GB 5G DS krém</t>
  </si>
  <si>
    <t>Samsung Galaxy S23 U 256GB 5G DS fekete</t>
  </si>
  <si>
    <t>Samsung Galaxy S23 U 256GB 5G DS krém</t>
  </si>
  <si>
    <t>Samsung Galaxy S23 U 512GB 5G DS zöld</t>
  </si>
  <si>
    <t>Samsung Galaxy S23+ 256GB 5G DS levendula</t>
  </si>
  <si>
    <t>Samsung Galaxy Tab A7 Lite 32GB szürke</t>
  </si>
  <si>
    <t>Samsung Galaxy Tab A8 32GB szürke</t>
  </si>
  <si>
    <t>Samsung Galaxy Tab S9 256GB 5G szürke</t>
  </si>
  <si>
    <t>Samsung Galaxy Tab S9 FE 128GB 5G grafit</t>
  </si>
  <si>
    <t>Samsung Galaxy Tab S9 U 256GB 5G szürke</t>
  </si>
  <si>
    <t>Samsung Galaxy Xcover 5 64GB DS fekete</t>
  </si>
  <si>
    <t>Samsung Galaxy Z Flip 5 512GB 5G DS fekete</t>
  </si>
  <si>
    <t>Samsung Galaxy Z Flip 5 512GB 5G DS zöld</t>
  </si>
  <si>
    <t>Samsung Galaxy Z Fold 5 512GB 5G DS fekete</t>
  </si>
  <si>
    <t>Samsung Galaxy Z Fold 5 512GB 5G DS kék</t>
  </si>
  <si>
    <t>Sony Xperia 1 V 256GB 5G DS fekete</t>
  </si>
  <si>
    <t>Sony Xperia 10 V 128GB 5G DS fekete</t>
  </si>
  <si>
    <t>TCL R228T 4G Router szürke</t>
  </si>
  <si>
    <t>TCL Tab 10 32GB fekete</t>
  </si>
  <si>
    <t>Xiaomi 13T 8+ 256GB 5G DS fekete</t>
  </si>
  <si>
    <t>Xiaomi 13T Pro 12+512GB 5G DS fekete</t>
  </si>
  <si>
    <t>Xiaomi Redmi 12 128GB DS fekete</t>
  </si>
  <si>
    <t>Xiaomi Redmi Note 12 128GB DS szürke</t>
  </si>
  <si>
    <t>Xiaomi Redmi Note 12 128GB DS kék</t>
  </si>
  <si>
    <t>Xiaomi Redmi Note 12 Pro 128GB 5G DS fekete</t>
  </si>
  <si>
    <t>Xiaomi Redmi Note 12 Pro 128GB 5G DS kék</t>
  </si>
  <si>
    <t>Xiaomi Redmi Note 12 Pro+ 256GB 5G DS fekete</t>
  </si>
  <si>
    <t>ZTE MF296C 4G CAT6 Router fehér</t>
  </si>
  <si>
    <t>ZTE R219Z fehér</t>
  </si>
  <si>
    <t>Választott tarifacsomag legördülő menübe</t>
  </si>
  <si>
    <t>Melyik oszlopot nézze hozzá?</t>
  </si>
  <si>
    <t>Jár-e hozzá készülékbiztosítás?</t>
  </si>
  <si>
    <t>Választható-e hozzá kiegészítő opció?</t>
  </si>
  <si>
    <t>Business Red?</t>
  </si>
  <si>
    <t>Alap</t>
  </si>
  <si>
    <t>Közepes</t>
  </si>
  <si>
    <t>VIP</t>
  </si>
  <si>
    <t>Kiegészítő opció legördülő menübe</t>
  </si>
  <si>
    <t>MultiNet opció 3 GB (2év)</t>
  </si>
  <si>
    <t>MultiNet opció 10 GB (2év)</t>
  </si>
  <si>
    <t>MultiNet opció 30 GB (2év)</t>
  </si>
  <si>
    <t>MultiNet 8 GB opció (2év)</t>
  </si>
  <si>
    <t>MultiNet 12 GB opció (2év)</t>
  </si>
  <si>
    <t>MultiNet 20 GB opció (2év)</t>
  </si>
  <si>
    <t>Internet Start 100 MB opció (0 év)</t>
  </si>
  <si>
    <t>Internet Start 100 MB opció (1év)</t>
  </si>
  <si>
    <t>Internet Start 100 MB opció (2év)</t>
  </si>
  <si>
    <t>Internet Start 100 MB opció (3év)</t>
  </si>
  <si>
    <t>Internet Small 400 MB opció (0 év)</t>
  </si>
  <si>
    <t>Internet Small 400 MB opció (1év)</t>
  </si>
  <si>
    <t>Internet Small 400 MB opció (2év)</t>
  </si>
  <si>
    <t>Internet Small 400 MB opció (3év)</t>
  </si>
  <si>
    <t>Internet Standard 1 GB opció (0 év)</t>
  </si>
  <si>
    <t>Internet Standard 1 GB opció (1év)</t>
  </si>
  <si>
    <t>Internet Standard 1 GB opció (2év)</t>
  </si>
  <si>
    <t>Internet Standard 1 GB opció (3év)</t>
  </si>
  <si>
    <t>Internet Plus 3 GB opció (0 év)</t>
  </si>
  <si>
    <t>Internet Plus 3 GB opció (1év)</t>
  </si>
  <si>
    <t>Internet Plus 3 GB opció (2év)</t>
  </si>
  <si>
    <t>Internet Plus 3 GB opció (3év)</t>
  </si>
  <si>
    <t>Internet Medium 5GB opció (0év)</t>
  </si>
  <si>
    <t>Internet Medium 5GB opció (1év)</t>
  </si>
  <si>
    <t>Internet Medium 5GB opció (2év)</t>
  </si>
  <si>
    <t>Internet Medium 5GB opció (3év)</t>
  </si>
  <si>
    <t>Internet Pro 10 GB opció (0 év)</t>
  </si>
  <si>
    <t>Internet Pro 10 GB opció (1év)</t>
  </si>
  <si>
    <t>Internet Pro 10 GB opció (2év)</t>
  </si>
  <si>
    <t>Internet Pro 10 GB opció (3év)</t>
  </si>
  <si>
    <t>Internet 7 GB opció  (2év)</t>
  </si>
  <si>
    <t>Internet 7 GB opció  (3év)</t>
  </si>
  <si>
    <t>Internet 12 GB opció  (2év)</t>
  </si>
  <si>
    <t>Internet 12 GB opció  (3év)</t>
  </si>
  <si>
    <t>Internet 15 GB opció  (2év)</t>
  </si>
  <si>
    <t>Internet 15 GB opció  (3év)</t>
  </si>
  <si>
    <t>Internet 17 GB opció  (2év)</t>
  </si>
  <si>
    <t>Internet 17 GB opció  (3év)</t>
  </si>
  <si>
    <t>Internet Large 20GB opció (0 év)</t>
  </si>
  <si>
    <t>Internet Large 20GB opció (1 év)</t>
  </si>
  <si>
    <t>Internet Large 20GB opció (2 év)</t>
  </si>
  <si>
    <t>Internet Large 20GB opció (3 év)</t>
  </si>
  <si>
    <t>Internet 25 GB opció  (2év)</t>
  </si>
  <si>
    <t>Internet 25 GB opció  (3év)</t>
  </si>
  <si>
    <t>Internet Premium 30 GB opció (0 év)</t>
  </si>
  <si>
    <t>Internet Premium 30 GB opció (1év)</t>
  </si>
  <si>
    <t>Internet Premium 30 GB opció (2év)</t>
  </si>
  <si>
    <t>Internet Premium 30 GB opció (3év)</t>
  </si>
  <si>
    <t>Internet 50 GB opció  (1év)</t>
  </si>
  <si>
    <t>Internet 50 GB opció  (2év)</t>
  </si>
  <si>
    <t>Internet 50 GB opció  (3év)</t>
  </si>
  <si>
    <t>Internet 80 GB opció  (1év)</t>
  </si>
  <si>
    <t>Internet 80 GB opció  (2év)</t>
  </si>
  <si>
    <t>Internet 80 GB opció  (3év)</t>
  </si>
  <si>
    <t>Internet Unlimited opció (0 év)</t>
  </si>
  <si>
    <t>Internet Unlimited opció (1 év)</t>
  </si>
  <si>
    <t>Internet Unlimited opció (2 év)</t>
  </si>
  <si>
    <t>Internet Unlimited opció (3 év)</t>
  </si>
  <si>
    <t>Internet Easy opció</t>
  </si>
  <si>
    <t>Internet Easy opció (1év)</t>
  </si>
  <si>
    <t>Internet Easy opció (2év)</t>
  </si>
  <si>
    <t>Internet Easy opció (3év)</t>
  </si>
  <si>
    <t>Internet Comfort opció</t>
  </si>
  <si>
    <t>Internet Comfort opció (1év)</t>
  </si>
  <si>
    <t>Internet Comfort opció (2év)</t>
  </si>
  <si>
    <t>Internet Comfort opció (3év)</t>
  </si>
  <si>
    <t>Internet Nonstop opció</t>
  </si>
  <si>
    <t>Internet Nonstop opció (1év)</t>
  </si>
  <si>
    <t>Internet Nonstop opció (2év)</t>
  </si>
  <si>
    <t>Internet Nonstop opció (3év)</t>
  </si>
  <si>
    <t>Internet Ultimate opció (2 év) + üzleti vezetékes körzet opció (2 év)</t>
  </si>
  <si>
    <t>Internet 100 opció</t>
  </si>
  <si>
    <t>Internet 500 opció</t>
  </si>
  <si>
    <t>Internet Mini opció</t>
  </si>
  <si>
    <t>Internet Mini opció (1év)</t>
  </si>
  <si>
    <t>Internet Mini opció (2év)</t>
  </si>
  <si>
    <t>Internet Mini opció (3év)</t>
  </si>
  <si>
    <t>Internet Mini Plus opció</t>
  </si>
  <si>
    <t>Internet Mini Plus opció (1év)</t>
  </si>
  <si>
    <t>Internet Mini Plus opció (2év)</t>
  </si>
  <si>
    <t>Internet Mini Plus opció (3év)</t>
  </si>
  <si>
    <t>Internet Maxi opció</t>
  </si>
  <si>
    <t>Internet Maxi opció (1év)</t>
  </si>
  <si>
    <t>Internet Maxi opció (2év)</t>
  </si>
  <si>
    <t>Internet Maxi opció (3év)</t>
  </si>
  <si>
    <t>Internet 1GB opció</t>
  </si>
  <si>
    <t>Internet 5GB opció</t>
  </si>
  <si>
    <t>Osztható adatopció 3 GB (2év)</t>
  </si>
  <si>
    <t>Osztható adatopció készülék-támogatással 3 GB (2év)</t>
  </si>
  <si>
    <t>Osztható adatopció 3 GB (0 év)</t>
  </si>
  <si>
    <t>Osztható adatopció 5 GB (2év)</t>
  </si>
  <si>
    <t>Osztható adatopció készülék-támogatással 5 GB (2év)</t>
  </si>
  <si>
    <t>Osztható adatopció 5 GB (0év)</t>
  </si>
  <si>
    <t>Osztható adatopció 10 GB (2év)</t>
  </si>
  <si>
    <t>Mobil Számhordozhatósági  kérdőív</t>
  </si>
  <si>
    <t>Kérjük, tanulmányozza át a következő oldalon található Számhordozhatósági tájékoztatóban leírtakat, mert áttekintésükkel fölösleges utánajárást és kellemetlenséget takaríthatunk meg. Az alábbi kérdőívben a  számhordozhatóság feltételeinek teljesülése miatt kérdezünk rá a vállalatát, intézményét érintő tényekre. Kérjük, szíveskedjen válaszolni a kérdőíven feltett kérdésekre, majd jutassa el a kitöltött dokumentumot a dku.backoffice.hu@vodafone.com címre. Az együttműködését előre is köszönjünk.</t>
  </si>
  <si>
    <t>Az előfizető adatai</t>
  </si>
  <si>
    <t>* Vállalkozás, intézmény neve:</t>
  </si>
  <si>
    <t>Vállalkozás, intézmény rövid neve:</t>
  </si>
  <si>
    <t>*  Cégjegyzékszám:</t>
  </si>
  <si>
    <t xml:space="preserve"> * Adószám:</t>
  </si>
  <si>
    <t xml:space="preserve"> * Székhely irányítószáma:</t>
  </si>
  <si>
    <t>* Székhely városa:</t>
  </si>
  <si>
    <t>*Székhely közterület neve:</t>
  </si>
  <si>
    <t>*Székhely közterület típusa:</t>
  </si>
  <si>
    <t>* Székhely házszám:</t>
  </si>
  <si>
    <t xml:space="preserve"> * Jelenlegi mobiltelefon szolgáltató neve:</t>
  </si>
  <si>
    <t>*Tervezett időablak:</t>
  </si>
  <si>
    <t>* Kérjük, feltétlenül töltse ki. A csillaggal jelölt adatok nélkül számhordozással kapcsolatos adatait nem tudjuk rögzíteni!</t>
  </si>
  <si>
    <t>Adatkezelésről bővebben: Kiemelt Üzleti Általános Szerződési Feltételek 3. számú melléklete.</t>
  </si>
  <si>
    <t>A hordozni kívánt hívószámok listája</t>
  </si>
  <si>
    <t>1.</t>
  </si>
  <si>
    <t>29.</t>
  </si>
  <si>
    <t>57.</t>
  </si>
  <si>
    <t>85.</t>
  </si>
  <si>
    <t>2.</t>
  </si>
  <si>
    <t>30.</t>
  </si>
  <si>
    <t>58.</t>
  </si>
  <si>
    <t>86.</t>
  </si>
  <si>
    <t>3.</t>
  </si>
  <si>
    <t>31.</t>
  </si>
  <si>
    <t>59.</t>
  </si>
  <si>
    <t>87.</t>
  </si>
  <si>
    <t>4.</t>
  </si>
  <si>
    <t>32.</t>
  </si>
  <si>
    <t>60.</t>
  </si>
  <si>
    <t>88.</t>
  </si>
  <si>
    <t>5.</t>
  </si>
  <si>
    <t>33.</t>
  </si>
  <si>
    <t>61.</t>
  </si>
  <si>
    <t>89.</t>
  </si>
  <si>
    <t>6.</t>
  </si>
  <si>
    <t>34.</t>
  </si>
  <si>
    <t>62.</t>
  </si>
  <si>
    <t>90.</t>
  </si>
  <si>
    <t>7.</t>
  </si>
  <si>
    <t>35.</t>
  </si>
  <si>
    <t>63.</t>
  </si>
  <si>
    <t>91.</t>
  </si>
  <si>
    <t>8.</t>
  </si>
  <si>
    <t>36.</t>
  </si>
  <si>
    <t>64.</t>
  </si>
  <si>
    <t>92.</t>
  </si>
  <si>
    <t>9.</t>
  </si>
  <si>
    <t>37.</t>
  </si>
  <si>
    <t>65.</t>
  </si>
  <si>
    <t>93.</t>
  </si>
  <si>
    <t>10.</t>
  </si>
  <si>
    <t>38.</t>
  </si>
  <si>
    <t>66.</t>
  </si>
  <si>
    <t>94.</t>
  </si>
  <si>
    <t>11.</t>
  </si>
  <si>
    <t>39.</t>
  </si>
  <si>
    <t>67.</t>
  </si>
  <si>
    <t>95.</t>
  </si>
  <si>
    <t>12.</t>
  </si>
  <si>
    <t>40.</t>
  </si>
  <si>
    <t>68.</t>
  </si>
  <si>
    <t>96.</t>
  </si>
  <si>
    <t>13.</t>
  </si>
  <si>
    <t>41.</t>
  </si>
  <si>
    <t>69.</t>
  </si>
  <si>
    <t>97.</t>
  </si>
  <si>
    <t>14.</t>
  </si>
  <si>
    <t>42.</t>
  </si>
  <si>
    <t>70.</t>
  </si>
  <si>
    <t>98.</t>
  </si>
  <si>
    <t>15.</t>
  </si>
  <si>
    <t>43.</t>
  </si>
  <si>
    <t>71.</t>
  </si>
  <si>
    <t>99.</t>
  </si>
  <si>
    <t>16.</t>
  </si>
  <si>
    <t>44.</t>
  </si>
  <si>
    <t>72.</t>
  </si>
  <si>
    <t>100.</t>
  </si>
  <si>
    <t>17.</t>
  </si>
  <si>
    <t>45.</t>
  </si>
  <si>
    <t>73.</t>
  </si>
  <si>
    <t>101.</t>
  </si>
  <si>
    <t>18.</t>
  </si>
  <si>
    <t>46.</t>
  </si>
  <si>
    <t>74.</t>
  </si>
  <si>
    <t>102.</t>
  </si>
  <si>
    <t>19.</t>
  </si>
  <si>
    <t>47.</t>
  </si>
  <si>
    <t>75.</t>
  </si>
  <si>
    <t>103.</t>
  </si>
  <si>
    <t>20.</t>
  </si>
  <si>
    <t>48.</t>
  </si>
  <si>
    <t>76.</t>
  </si>
  <si>
    <t>104.</t>
  </si>
  <si>
    <t>21.</t>
  </si>
  <si>
    <t>49.</t>
  </si>
  <si>
    <t>77.</t>
  </si>
  <si>
    <t>105.</t>
  </si>
  <si>
    <t>22.</t>
  </si>
  <si>
    <t>50.</t>
  </si>
  <si>
    <t>78.</t>
  </si>
  <si>
    <t>106.</t>
  </si>
  <si>
    <t>23.</t>
  </si>
  <si>
    <t>51.</t>
  </si>
  <si>
    <t>79.</t>
  </si>
  <si>
    <t>107.</t>
  </si>
  <si>
    <t>24.</t>
  </si>
  <si>
    <t>52.</t>
  </si>
  <si>
    <t>80.</t>
  </si>
  <si>
    <t>108.</t>
  </si>
  <si>
    <t>25.</t>
  </si>
  <si>
    <t>53.</t>
  </si>
  <si>
    <t>81.</t>
  </si>
  <si>
    <t>109.</t>
  </si>
  <si>
    <t>26.</t>
  </si>
  <si>
    <t>54.</t>
  </si>
  <si>
    <t>82.</t>
  </si>
  <si>
    <t>110.</t>
  </si>
  <si>
    <t>27.</t>
  </si>
  <si>
    <t>55.</t>
  </si>
  <si>
    <t>83.</t>
  </si>
  <si>
    <t>111.</t>
  </si>
  <si>
    <t>28.</t>
  </si>
  <si>
    <t>56.</t>
  </si>
  <si>
    <t>84.</t>
  </si>
  <si>
    <t>112.</t>
  </si>
  <si>
    <t>Szolgáltatás megrendelő melléklet</t>
  </si>
  <si>
    <t>A Megrendelő elektronikus formában a Megállapodásban  rögzített kapcsolattartói e-mail címről küldött, vagy nyomtatott, aláírással ellátott formában érvényes</t>
  </si>
  <si>
    <t>Hívásértesítő</t>
  </si>
  <si>
    <t>Roaming</t>
  </si>
  <si>
    <t>Szatellit tiltás szolgáltatás</t>
  </si>
  <si>
    <t>Adatroaming limit</t>
  </si>
  <si>
    <t>Világ Napijegy</t>
  </si>
  <si>
    <t>A szolgáltatás ÁSZF szerinti alapértelmezett beállítása, amennyiben eltérő igény nem kerül megadásra:</t>
  </si>
  <si>
    <t>Aktív</t>
  </si>
  <si>
    <t>havi nettó</t>
  </si>
  <si>
    <t>Nem aktív</t>
  </si>
  <si>
    <t>15 610 Ft.</t>
  </si>
  <si>
    <t xml:space="preserve">A Hangposta, Hívásértesítő, Roaming, Szatelit hívás tiltás, Adatroaming limit, Mobil vásárlás, Emeltdíjas hívások és a Világ Napijegy használat igénybevételi feltételeiről a Vodafone Kiemelt Üzleti ÁSZF és ESzSzF ad iránymutatást. </t>
  </si>
  <si>
    <t>Adatkezelésről bővebben: Vodafone Kiemelt Üzleti  Általános Szerződési Feltételek 3. számú melléklete.</t>
  </si>
  <si>
    <t>Felek nyilatkoznak, hogy az írásban készült, jelen Előfizetői Szerződés módosítást érvényesnek tekintik és az annak alakszerűségét érintő jogorvoslatról lemondanak</t>
  </si>
  <si>
    <t>Kelt:</t>
  </si>
  <si>
    <t>…………………………………………………………………..,</t>
  </si>
  <si>
    <t>…………………...…………………………………………………</t>
  </si>
  <si>
    <t>Előfizető aláírása</t>
  </si>
  <si>
    <t>Számlafizető aláírása</t>
  </si>
  <si>
    <t>Vodafone telemetria megrendelő</t>
  </si>
  <si>
    <t>Előfizető Cég/Intézmény adatai</t>
  </si>
  <si>
    <t>Számlázási cím:</t>
  </si>
  <si>
    <t>Levelezési cím:</t>
  </si>
  <si>
    <t>Kapcsolattartó neve</t>
  </si>
  <si>
    <t>Kapcsolattartó telefonszáma</t>
  </si>
  <si>
    <t>Kapcsolattartó e-mail címe</t>
  </si>
  <si>
    <t>SIM</t>
  </si>
  <si>
    <t>Tarifacsomag</t>
  </si>
  <si>
    <t>PIN</t>
  </si>
  <si>
    <t>Tipus</t>
  </si>
  <si>
    <t>Állapot</t>
  </si>
  <si>
    <t>Aktíválandó APN</t>
  </si>
  <si>
    <t xml:space="preserve">Előfizető és Vodafone között Szolgáltatás nyújtása és igénybe vétele tárgyában létrejött Előfizetői Szerződés feltételei szerint Előfizető jelen Megrendelő megküldésével megrendeli a fentebb feltüntetett eszközöket. Az Előfizetői Szerződés a Megrendelő elválaszthatatlan részét képezi.  Adatkezelésről bővebben: Vodafone Kiemelt Üzleti  Általános Szerződési Feltételek 3. számú melléklete.
</t>
  </si>
  <si>
    <t>Dátum:</t>
  </si>
  <si>
    <t>Státuszok</t>
  </si>
  <si>
    <t>Biztosítási csomag</t>
  </si>
  <si>
    <t>Havidíj</t>
  </si>
  <si>
    <t>havidíj</t>
  </si>
  <si>
    <t>önrész</t>
  </si>
  <si>
    <t>Osztható adat</t>
  </si>
  <si>
    <t>Ready Business</t>
  </si>
  <si>
    <t>Type</t>
  </si>
  <si>
    <t>Tartozékok</t>
  </si>
  <si>
    <t>Ár</t>
  </si>
  <si>
    <t>ALAP</t>
  </si>
  <si>
    <t>PIN kóddal</t>
  </si>
  <si>
    <t>Normál nagyméretű</t>
  </si>
  <si>
    <t>MultiNet 3 GB opció (2év)</t>
  </si>
  <si>
    <t>Ready Business Basic SIM</t>
  </si>
  <si>
    <t>Ready Business SIM</t>
  </si>
  <si>
    <t>Cellect Slim Powerbank, 3500 mA, Ezüst</t>
  </si>
  <si>
    <t>EXTRA</t>
  </si>
  <si>
    <t>PIN nélkül</t>
  </si>
  <si>
    <t>Normál trió</t>
  </si>
  <si>
    <t>Inaktív</t>
  </si>
  <si>
    <t>Ready Business Basic Start</t>
  </si>
  <si>
    <t>Ready Business Start - Basic/Plus/More</t>
  </si>
  <si>
    <t>Céges</t>
  </si>
  <si>
    <t>Aktiválás</t>
  </si>
  <si>
    <t>Telenor</t>
  </si>
  <si>
    <t>havi bruttó 3000 Ft</t>
  </si>
  <si>
    <t>Energizer - micro USB szivargyújtó töltő, 1 USB, 2.1 A</t>
  </si>
  <si>
    <t>Szerződéshosszabbítás</t>
  </si>
  <si>
    <t>Ipari nagyméretű</t>
  </si>
  <si>
    <t>Ready Business Basic Pro</t>
  </si>
  <si>
    <t>Ready Business Pro - Basic/Plus/More</t>
  </si>
  <si>
    <t>Dolgozói</t>
  </si>
  <si>
    <t>Törlés</t>
  </si>
  <si>
    <t>havi bruttó 17000 Ft</t>
  </si>
  <si>
    <t>Energizer - micro USB szivargyújtó töltő, 2 USB, 3.1 A</t>
  </si>
  <si>
    <t>Ipari trió</t>
  </si>
  <si>
    <t>Ready Business Plus SIM</t>
  </si>
  <si>
    <t>havi bruttó 70000 Ft</t>
  </si>
  <si>
    <t>Energizer USB 3.0 - micro USB 2.0 OTG pendrive, 16 GB</t>
  </si>
  <si>
    <t>Másodlagos SIM</t>
  </si>
  <si>
    <t>SIM Chip</t>
  </si>
  <si>
    <t>Ready Business Plus Start</t>
  </si>
  <si>
    <t>Galaxy S6 Edge+  - Wireless töltő pad, fehér</t>
  </si>
  <si>
    <t>Ready Business Plus Pro</t>
  </si>
  <si>
    <t>Vezetékes telefonszám 0 perc (0 év)</t>
  </si>
  <si>
    <t>Igen</t>
  </si>
  <si>
    <t>Kingston 16 GB MicroSD memóriakártya adapterrel, Class4</t>
  </si>
  <si>
    <t>Ready Business More SIM</t>
  </si>
  <si>
    <t>Vezetékes telefonszám 0 perc (1 év)</t>
  </si>
  <si>
    <t>Lamax X7 full HD akció kamera</t>
  </si>
  <si>
    <t>Ready Business More Start</t>
  </si>
  <si>
    <t>Vezetékes telefonszám 0 perc (2 év)</t>
  </si>
  <si>
    <t>Plantronics E50 Bluetooth Headset</t>
  </si>
  <si>
    <t>Önrész</t>
  </si>
  <si>
    <t>Telemetria 100 MB</t>
  </si>
  <si>
    <t>Ready Business More Pro</t>
  </si>
  <si>
    <t>Vezetékes telefonszám 200 perc (0 év)</t>
  </si>
  <si>
    <t>Plantronics K100 - Hordozható Bluetooth kihangosító</t>
  </si>
  <si>
    <t>Telemetria 500 MB</t>
  </si>
  <si>
    <t>Ready Business Most SIM</t>
  </si>
  <si>
    <t>Vezetékes telefonszám 200 perc (1 év)</t>
  </si>
  <si>
    <t>Samsung Gear S2 Classic okosóra, Fekete</t>
  </si>
  <si>
    <t>Telemetria 1 GB</t>
  </si>
  <si>
    <t>Ready Business Most Start</t>
  </si>
  <si>
    <t>Ready Business Start - Most/Everything</t>
  </si>
  <si>
    <t>Vezetékes telefonszám 200 perc (2 év)</t>
  </si>
  <si>
    <t>Samsung külső akkumulátor, 3000mA, Arany</t>
  </si>
  <si>
    <t>Biztosítási Kategória</t>
  </si>
  <si>
    <t>Telemetria 10 GB</t>
  </si>
  <si>
    <t>Ready Business Most Standard</t>
  </si>
  <si>
    <t>Ready Business Standard - Most/Everything</t>
  </si>
  <si>
    <t>Vezetékes telefonszám 1000 perc (0 év)</t>
  </si>
  <si>
    <t>Univerzális csiptetős/szélvédőre helyezhető tartó</t>
  </si>
  <si>
    <t>Extra</t>
  </si>
  <si>
    <t>Telemetria 100 GB</t>
  </si>
  <si>
    <t>Ready Business Most Pro</t>
  </si>
  <si>
    <t>Ready Business Pro - Most/Everything</t>
  </si>
  <si>
    <t>Vezetékes telefonszám 1000 perc (1 év)</t>
  </si>
  <si>
    <t>Ready Business Most Premium</t>
  </si>
  <si>
    <t>Ready Business Premium - Most/Everything</t>
  </si>
  <si>
    <t>Vezetékes telefonszám 1000 perc (2 év)</t>
  </si>
  <si>
    <t>Ready Business Everything SIM</t>
  </si>
  <si>
    <t>Fax emailben (0 év)</t>
  </si>
  <si>
    <t>Ready Business Everything Start</t>
  </si>
  <si>
    <t>Fax emailben (1 év)</t>
  </si>
  <si>
    <t>Ready Business Everything Standard</t>
  </si>
  <si>
    <t>Fax emailben (2 év)</t>
  </si>
  <si>
    <t>Ready Business Everything Pro</t>
  </si>
  <si>
    <t>Ready Business Everything Premium</t>
  </si>
  <si>
    <t>Internet Easy Opció (2év)</t>
  </si>
  <si>
    <t>Internet Easy Opció (nettó 1920HUF/hó)</t>
  </si>
  <si>
    <t>Internet Comfort Opció (2év)</t>
  </si>
  <si>
    <t>Internet Comfort Opció (nettó 2880HUF/hó)</t>
  </si>
  <si>
    <t>Internet Nonstop Opció (2év)</t>
  </si>
  <si>
    <t>Internet NonStop Opció  (nettó 3840HUF/hó)</t>
  </si>
  <si>
    <t xml:space="preserve">Internet Ultimate opció (2 év) + üzleti vezetékes körzet opció 
(2 év)
</t>
  </si>
  <si>
    <t xml:space="preserve">Internet Ultimate opció (2 év)* + üzleti vezetékes körzet opció 
(2 év)
</t>
  </si>
  <si>
    <t>Internet Easy Opció (0 év)</t>
  </si>
  <si>
    <t>Internet Comfort Opció (0 év)</t>
  </si>
  <si>
    <t>Tarifa</t>
  </si>
  <si>
    <t>Business RED EU Standard 1</t>
  </si>
  <si>
    <t>Business RED EU Premium 1</t>
  </si>
  <si>
    <t>Business RED EU Standard 2</t>
  </si>
  <si>
    <t>Business RED EU Premium 2</t>
  </si>
  <si>
    <t>Business RED EU Standard 3</t>
  </si>
  <si>
    <t>Business RED EU Premium 3</t>
  </si>
  <si>
    <t>Business RED EU Standard 4</t>
  </si>
  <si>
    <t>Business RED EU Premium 4</t>
  </si>
  <si>
    <t>Business RED EU Standard 5</t>
  </si>
  <si>
    <t>Business RED EU Premium 5</t>
  </si>
  <si>
    <t>Business RED EU Basic 1</t>
  </si>
  <si>
    <t>Business RED EU Basic 2</t>
  </si>
  <si>
    <t>MultiNet 10 GB opció (2év)</t>
  </si>
  <si>
    <t>Business RED EU Basic 3</t>
  </si>
  <si>
    <t>MultiNet 30 GB opció (2év)</t>
  </si>
  <si>
    <t>Business RED EU Basic 4</t>
  </si>
  <si>
    <t>Business RED EU Basic 5</t>
  </si>
  <si>
    <t>Opció a Legördülő menübe</t>
  </si>
  <si>
    <t>ReadyPay - Mobil Terminál Alap szolgáltatás (2év)</t>
  </si>
  <si>
    <t>ReadyPay - Mobil Terminál Extra szolgáltatás (2év)</t>
  </si>
  <si>
    <t>ReadyPay - Mobil Terminál Szolgáltatás (0év)</t>
  </si>
  <si>
    <t>Lista ár</t>
  </si>
  <si>
    <t>Szín</t>
  </si>
  <si>
    <t>Material</t>
  </si>
  <si>
    <t>Handset Type</t>
  </si>
  <si>
    <t>Mozgó átlag beker ár</t>
  </si>
  <si>
    <t>KEDVEZMÉNY Új előfizetéssel és lejárt hűségnyilatkozat esetén</t>
  </si>
  <si>
    <t>KEDVEZMÉNY Érvényben lévő hűségnyilatkozat esetén</t>
  </si>
  <si>
    <t>Internet Mini Plus Opció (nettó 768HUF/hó)</t>
  </si>
  <si>
    <t>Kedvezmény mértéke</t>
  </si>
  <si>
    <t>Internet Plus Opció (nettó 2354 HUF/hó) 3GB</t>
  </si>
  <si>
    <t>Internet Pro Opció (nettó 3929 HUF/hó) 10GB</t>
  </si>
  <si>
    <t>Internet Premium Opció  (nettó 7079 HUF/hó)</t>
  </si>
  <si>
    <t>Kedvezmény esetén</t>
  </si>
  <si>
    <t>Business Net Start</t>
  </si>
  <si>
    <t>Business Net Medium</t>
  </si>
  <si>
    <t>Business Net Premium</t>
  </si>
  <si>
    <t>Üzleti MobilNet Standard</t>
  </si>
  <si>
    <t>Üzleti MobilNet Prémium</t>
  </si>
  <si>
    <t>Business osztható Net (2év)</t>
  </si>
  <si>
    <t>Lejárt minimális időtartam esetén</t>
  </si>
  <si>
    <t>KEDVEZMÉNY Üzleti MobilNet Start</t>
  </si>
  <si>
    <t>KEDVEZMÉNY Üzleti MobilNet Medium</t>
  </si>
  <si>
    <t>KEDVEZMÉNY Üzleti MobilNet Pro</t>
  </si>
  <si>
    <t>KEDVEZMÉNY Üzleti MobilNet Standard</t>
  </si>
  <si>
    <t>KEDVEZMÉNY Üzleti MobilNet Prémium</t>
  </si>
  <si>
    <t>KEDVEZMÉNY Üzleti Osztható MobilNet (2év)</t>
  </si>
  <si>
    <t>KEDVEZMÉNY Lejárt minimális időtartam esetén</t>
  </si>
  <si>
    <t>Internet Nonstop, Internet Comfort, Internet Ultimate</t>
  </si>
  <si>
    <t>KEDVEZMÉNY             Internet Nonstop, Internet Comfort, Internet Ultimate</t>
  </si>
  <si>
    <t>Internet 5G/Internet Nonstop/Internet Ultimate (tarifa és opció)</t>
  </si>
  <si>
    <t>KEDVEZMÉNY Internet 5G/Internet Nonstop/Internet Ultimate (tarifa és opció)</t>
  </si>
  <si>
    <t>Netbook MobilNet 7</t>
  </si>
  <si>
    <t>Netbook MobilNet 14</t>
  </si>
  <si>
    <t>Netbook MobilNet 21</t>
  </si>
  <si>
    <t>Internet Easy,
Internet Comfort</t>
  </si>
  <si>
    <t>Prémium Tablet csomag</t>
  </si>
  <si>
    <t>XL kiegészítő opció Üzleti MobilNet és MultiNet csomagokhoz</t>
  </si>
  <si>
    <t>L kiegészítő opció Üzleti MobilNet és MultiNet csomagokhoz</t>
  </si>
  <si>
    <t>M kiegészítő opció Üzleti MobilNet és MultiNet csomagokhoz</t>
  </si>
  <si>
    <t>S kiegészítő opció Üzleti MobilNet és MultiNet csomagokhoz</t>
  </si>
  <si>
    <t>Laptop Comfort</t>
  </si>
  <si>
    <t>KEDVEZMÉNY   Netbook MobilNet 7</t>
  </si>
  <si>
    <t>KEDVEZMÉNY  Netbook MobilNet 14</t>
  </si>
  <si>
    <t>KEDVEZMÉNY   Netbook MobilNet 21</t>
  </si>
  <si>
    <t>KEDVEZMÉNY    Internet Easy,
Internet Comfort</t>
  </si>
  <si>
    <t>KEDVEZMÉNY       Prémium Tablet csomag</t>
  </si>
  <si>
    <t>KEDVEZMÉNY       MobilNet Basic A</t>
  </si>
  <si>
    <t>KEDVEZMÉNY       MobilNet Basic B</t>
  </si>
  <si>
    <t>KEDVEZMÉNY       MobilNet Basic C</t>
  </si>
  <si>
    <t>KEDVEZMÉNY       MobilNet Basic D</t>
  </si>
  <si>
    <t>KEDVEZMÉNY       MobilNet Basic E</t>
  </si>
  <si>
    <t>KEDVEZMÉNY Üzleti (osztható) MobilNet Standard/Premium S</t>
  </si>
  <si>
    <t>KEDVEZMÉNY Üzleti (osztható) MobilNet Standard/Premium M</t>
  </si>
  <si>
    <t>KEDVEZMÉNY Vodafone Iroda 4G tarifacsomag</t>
  </si>
  <si>
    <t>KEDVEZMÉNY Vodafone Iroda MobilNet tarifacsomag</t>
  </si>
  <si>
    <t>KEDVEZMÉNY     Laptop Comfort</t>
  </si>
  <si>
    <t>Business RED EU Basic M
Business RED EU Standard M
Business RED EU Premium M</t>
  </si>
  <si>
    <t>Business RED EU Basic L
Business RED EU Standard L
Business RED EU Premium L</t>
  </si>
  <si>
    <t>Business RED EU Basic XL
Business RED EU Standard XL
Business RED EU Premium XL</t>
  </si>
  <si>
    <t>Business RED EU Basic XXL
Business RED EU Standard XXL
Business RED EU Premium XXL</t>
  </si>
  <si>
    <t>MobilNet Office</t>
  </si>
  <si>
    <t>Nettó</t>
  </si>
  <si>
    <t>Nettó ár</t>
  </si>
  <si>
    <t>fekete</t>
  </si>
  <si>
    <t xml:space="preserve">Alcatel 20.45 </t>
  </si>
  <si>
    <t>szürke</t>
  </si>
  <si>
    <t>Apple iPad Mini Retina 16GB (kifutó)</t>
  </si>
  <si>
    <t>Apple iPhone SE 64GB</t>
  </si>
  <si>
    <t>ezüst</t>
  </si>
  <si>
    <t>HTC One (A9)</t>
  </si>
  <si>
    <t>HTC One M8s</t>
  </si>
  <si>
    <t>Huawei Ascend P8 Lite</t>
  </si>
  <si>
    <t>fehér</t>
  </si>
  <si>
    <t>Huawei B3500 4G Router</t>
  </si>
  <si>
    <t>Huawei MediaPad M2</t>
  </si>
  <si>
    <t>Huawei P9</t>
  </si>
  <si>
    <t>Huawei P9 Lite</t>
  </si>
  <si>
    <t>Huawei R209</t>
  </si>
  <si>
    <t>Huawei Y360</t>
  </si>
  <si>
    <t>Huawei Y5</t>
  </si>
  <si>
    <t>iPhone 5S 16GB</t>
  </si>
  <si>
    <t>iPhone 6 16GB</t>
  </si>
  <si>
    <t>iPhone 6 64GB</t>
  </si>
  <si>
    <t>iPhone 6s 128 GB</t>
  </si>
  <si>
    <t>iPhone 6S 16GB</t>
  </si>
  <si>
    <t>rózsaszín</t>
  </si>
  <si>
    <t>iPhone 6S 64GB</t>
  </si>
  <si>
    <t>ezüst; szürke; arany</t>
  </si>
  <si>
    <t>iPhone 6S Plus 16GB</t>
  </si>
  <si>
    <t>iPhone 6S Plus 64GB</t>
  </si>
  <si>
    <t>szürke, rózsaarany</t>
  </si>
  <si>
    <t>iPhone SE 16GB</t>
  </si>
  <si>
    <t>Jablocom GDP-06</t>
  </si>
  <si>
    <t>K4607 USB modem</t>
  </si>
  <si>
    <t>K5150 USB Modem</t>
  </si>
  <si>
    <t xml:space="preserve"> -</t>
  </si>
  <si>
    <t>LG G3</t>
  </si>
  <si>
    <t>titán</t>
  </si>
  <si>
    <t>LG G4</t>
  </si>
  <si>
    <t>LG G5</t>
  </si>
  <si>
    <t>LG K10</t>
  </si>
  <si>
    <t>fehér, kék</t>
  </si>
  <si>
    <t>LG K4</t>
  </si>
  <si>
    <t>kék</t>
  </si>
  <si>
    <t>LG K8</t>
  </si>
  <si>
    <t>Microsoft Lumia 550</t>
  </si>
  <si>
    <t>Microsoft Lumia 640</t>
  </si>
  <si>
    <t>Microsoft Lumia 650</t>
  </si>
  <si>
    <t>Microsoft Lumia 950</t>
  </si>
  <si>
    <t>Microsoft Lumia 950 XL</t>
  </si>
  <si>
    <t>MiniBázis Plusz</t>
  </si>
  <si>
    <t>Mobiwire Dakota 3G</t>
  </si>
  <si>
    <t>R216 Wifi 4G HotSpot</t>
  </si>
  <si>
    <t>arany</t>
  </si>
  <si>
    <t>Samsung Galaxy A3-2016</t>
  </si>
  <si>
    <t>Samsung Galaxy A5-2016</t>
  </si>
  <si>
    <t>fekete, arany, fehér</t>
  </si>
  <si>
    <t>Samsung Galaxy J1-2016</t>
  </si>
  <si>
    <t>Samsung Galaxy S6 64GB</t>
  </si>
  <si>
    <t>Samsung Galaxy S6 Edge 32GB</t>
  </si>
  <si>
    <t>Samsung Galaxy S7</t>
  </si>
  <si>
    <t>arany; fekete</t>
  </si>
  <si>
    <t>Samsung Galaxy S7 Edge 32GB</t>
  </si>
  <si>
    <t>Samsung Galaxy Tab A 9.7</t>
  </si>
  <si>
    <t>Samsung Galaxy Xcover 3 VE</t>
  </si>
  <si>
    <t>Samsung Galsxy J5</t>
  </si>
  <si>
    <t>s</t>
  </si>
  <si>
    <t>Sony Xperia M4 Aqua</t>
  </si>
  <si>
    <t>Sony Xperia X 32GB</t>
  </si>
  <si>
    <t>Sony Xperia XA 16GB</t>
  </si>
  <si>
    <t>Sony Xperia Z3 Compact</t>
  </si>
  <si>
    <t>Sony Xperia Z5</t>
  </si>
  <si>
    <t>Sony Xperia Z5 Compact</t>
  </si>
  <si>
    <t>Tecdesk 900</t>
  </si>
  <si>
    <t>Vállalati Mini Bázis</t>
  </si>
  <si>
    <t>VF Smart Platinum 7 32GB</t>
  </si>
  <si>
    <t>Vodafone Smart Grand</t>
  </si>
  <si>
    <t>Vodafone Smart Mini 7</t>
  </si>
  <si>
    <t>fekete, fehér</t>
  </si>
  <si>
    <t>Vodafone Smart Prime 7</t>
  </si>
  <si>
    <t>Vodafone Smart Speed</t>
  </si>
  <si>
    <t>Vodafone Smart Tab 3G</t>
  </si>
  <si>
    <t>Vodafone Tab Prime (10")</t>
  </si>
  <si>
    <t>Vodafone Tab Speed</t>
  </si>
  <si>
    <t>Árlis-
tán</t>
  </si>
  <si>
    <t>Üzleti MobilNet Start</t>
  </si>
  <si>
    <t>Üzleti MobilNet Medium</t>
  </si>
  <si>
    <t>Üzleti MobilNet Pro</t>
  </si>
  <si>
    <t>Üzleti Osztható MobilNet (2év)</t>
  </si>
  <si>
    <t>Business RED EU Basic 1
Business RED EU Standard 1
Business RED EU Premium 1</t>
  </si>
  <si>
    <t>x</t>
  </si>
  <si>
    <t>Apple iPad Air 2 4G 16GB</t>
  </si>
  <si>
    <t>Apple iPad Air 4G 16GB</t>
  </si>
  <si>
    <t>szürke, arany</t>
  </si>
  <si>
    <t>LG G4c</t>
  </si>
  <si>
    <t>LG Leon 4G</t>
  </si>
  <si>
    <t>Nokia 108</t>
  </si>
  <si>
    <t>Samsung E1200</t>
  </si>
  <si>
    <t>Samsung Galaxy A5</t>
  </si>
  <si>
    <t>Samsung Galaxy Core Prime</t>
  </si>
  <si>
    <t>Samsung Galaxy J5</t>
  </si>
  <si>
    <t>Samsung Galaxy Xcover 3</t>
  </si>
  <si>
    <t>Samsung Xcover 550</t>
  </si>
  <si>
    <t>Vodafone Smart First</t>
  </si>
  <si>
    <t>Vodafone Smart Prime</t>
  </si>
  <si>
    <t>Ready Business készülékajánlataink</t>
  </si>
  <si>
    <t>Huawei Ascend G6 + K4607 modem</t>
  </si>
  <si>
    <t>standard</t>
  </si>
  <si>
    <t>most, everything</t>
  </si>
  <si>
    <t>Samsung Galaxy Xcover3_fekete + K4607 modem</t>
  </si>
  <si>
    <t>Samsung Galaxy S6 Edge 32GB_fekete</t>
  </si>
  <si>
    <t>pro</t>
  </si>
  <si>
    <t>basic, plus, more</t>
  </si>
  <si>
    <t>Samsung Galaxy A5_fekete + Samsung Galaxy Tab 4 8.0</t>
  </si>
  <si>
    <t>Samsung Galaxy A5_ezüst + Samsung Galaxy Tab 4 8.0</t>
  </si>
  <si>
    <t>Apple iPhone 6S 16GB_szürke + Apple iPad Air 2 4G 16GB_ezüst</t>
  </si>
  <si>
    <t>premium</t>
  </si>
  <si>
    <t>Apple iPhone 6S 16GB_ezüst + Apple iPad Air 2 4G 16GB_ezüst</t>
  </si>
  <si>
    <t>Apple iPhone 6S 16GB_arany + Apple iPad Air 2 4G 16GB_ezüst</t>
  </si>
  <si>
    <t>Apple iPhone 6S 16GB_rózsaszín + Apple iPad Air 2 4G 16GB_ezüst</t>
  </si>
  <si>
    <t>Samsung
Galaxy S6 32GB + Samsung
Galaxy Tab A 9.7</t>
  </si>
  <si>
    <t>LG Leon 4G_titán</t>
  </si>
  <si>
    <t>start</t>
  </si>
  <si>
    <t>LG Leon 4G_arany</t>
  </si>
  <si>
    <t>Samsung Galaxy Core Prime_fekete</t>
  </si>
  <si>
    <t>Samsung Galaxy Core Prime_fehér</t>
  </si>
  <si>
    <t>Vodafone Smart Speed_fekete</t>
  </si>
  <si>
    <t>Vodafone Smart First + K4607 modem</t>
  </si>
  <si>
    <t>LG G4 + K4607 modem</t>
  </si>
  <si>
    <t>Apple iPhone 6S 16GB_szürke</t>
  </si>
  <si>
    <t>Apple iPhone 6S 16GB_ezüst</t>
  </si>
  <si>
    <t>Apple iPhone 6S 16GB_arany</t>
  </si>
  <si>
    <t>Apple iPhone 6S 16GB_rózsaszín</t>
  </si>
  <si>
    <t>HTC One M8s_szürke + Apple iPad Mini Retina 16GB_szürke</t>
  </si>
  <si>
    <t>HTC One M8s_szürke + Apple iPad Mini Retina 16GB_ezüst</t>
  </si>
  <si>
    <t>Samsung Galaxy S5 Neo 16GB_fekete + Apple iPad Mini Retina 16GB_szürke</t>
  </si>
  <si>
    <t>Samsung Galaxy S5 Neo 16GB_fekete + Samsung Galaxy Tab 4 8.0</t>
  </si>
  <si>
    <t>001</t>
  </si>
  <si>
    <t>First version</t>
  </si>
  <si>
    <t>002</t>
  </si>
  <si>
    <t>Készülék hozzáadása a készülékárlistához</t>
  </si>
  <si>
    <t>003</t>
  </si>
  <si>
    <t>Angol verzió</t>
  </si>
  <si>
    <t>004</t>
  </si>
  <si>
    <t>???</t>
  </si>
  <si>
    <t>005</t>
  </si>
  <si>
    <t>Előfizetői adatok megadása oldal kicserélése</t>
  </si>
  <si>
    <t>Méret lecsökken 5MB-ról 200 Kbyte-ra</t>
  </si>
  <si>
    <t>006</t>
  </si>
  <si>
    <t>007</t>
  </si>
  <si>
    <t>nem engedte menteni a 006-ot</t>
  </si>
  <si>
    <t>Ready Business kategóriák nem megfelelően voltak megadva</t>
  </si>
  <si>
    <t>Készülék kedvezményes ára, ha error, akkor "nem elérhető"</t>
  </si>
  <si>
    <t>A Kiválasztott opcióhoz tartozó ár tévesen felülírja a tarifához tartozó árat, viszont van, ahol így helyes</t>
  </si>
  <si>
    <t>Ha balról jobbra haladunk a kitöltéssel, akkor a Ready Business-hez tartozó készülékkombók nem kiválaszthatóak</t>
  </si>
  <si>
    <t>Ha kézzel átírja valaki a kedvezményes árat, akkor változzon pirosra</t>
  </si>
  <si>
    <t>011 - 012</t>
  </si>
  <si>
    <t>Ha kézzel átírja valaki a kedvezményes árat, akkor se változzon</t>
  </si>
  <si>
    <t>szürke háttér kivétele</t>
  </si>
  <si>
    <t>számhordozási kérdőív lock kivétele</t>
  </si>
  <si>
    <t>minimális időtartam képletezése</t>
  </si>
  <si>
    <t>törölhet sort, beszúrhat sort</t>
  </si>
  <si>
    <t>013-014</t>
  </si>
  <si>
    <t>listaárak változtatása</t>
  </si>
  <si>
    <t>015-016</t>
  </si>
  <si>
    <t>Huawei Ascend P8 Lite és LG G4c nevének változása</t>
  </si>
  <si>
    <t>017-018</t>
  </si>
  <si>
    <t>LG G4, piros háttér</t>
  </si>
  <si>
    <t>Üzleti MobilNet/Multinet Standard</t>
  </si>
  <si>
    <t>Üzleti MobilNet/Multinet Prémium</t>
  </si>
  <si>
    <t>Üzleti (osztható) MobilNet Standard/Premium S</t>
  </si>
  <si>
    <t>Üzleti (osztható) MobilNet Standard/Premium M</t>
  </si>
  <si>
    <t>Vodafone Iroda 4G tarifacsomag</t>
  </si>
  <si>
    <t>Vodafone Iroda MobilNet tarifacsomag</t>
  </si>
  <si>
    <t xml:space="preserve">
Business RED EU Basic 2
Business RED EU Standard 2
Business RED EU Premium 2</t>
  </si>
  <si>
    <t xml:space="preserve">
Business RED EU Basic 3
Business RED EU Standard 3
Business RED EU Premium 3</t>
  </si>
  <si>
    <t xml:space="preserve">
Business RED EU Basic 4
Business RED EU Standard 4
Business RED EU Premium 4</t>
  </si>
  <si>
    <t>Business RED EU Basic 5
Business RED EU Standard 5
Business RED EU Premium 5</t>
  </si>
  <si>
    <t>Apple iPad Mini Retina 16GB</t>
  </si>
  <si>
    <t>Apple iPhone 5S 16GB</t>
  </si>
  <si>
    <t>Apple iPhone 6 16GB</t>
  </si>
  <si>
    <t>Apple iPhone 6 64GB</t>
  </si>
  <si>
    <t>Apple iPhone 6S 16GB</t>
  </si>
  <si>
    <t>Apple iPhone 6S 64GB</t>
  </si>
  <si>
    <t>Apple iPhone 6S Plus 16GB</t>
  </si>
  <si>
    <t>Apple iPhone 6S Plus 64GB</t>
  </si>
  <si>
    <t>Microsoft Lumia 435</t>
  </si>
  <si>
    <t>Samsung Galaxy A3 (2016)</t>
  </si>
  <si>
    <t>Samsung Galaxy A5 (2016)</t>
  </si>
  <si>
    <t>Samsung Galaxy Tab S2 9.7</t>
  </si>
  <si>
    <t>Sony Xperia Z3</t>
  </si>
  <si>
    <t>Samsung Galaxy Watch 6 (40mm E-sim), Fekete</t>
  </si>
  <si>
    <t>Samsung Galaxy Watch 6 (44mm E-sim), Fekete</t>
  </si>
  <si>
    <t>Samsung Galaxy Watch 6 (44mm E-sim), Ezüst</t>
  </si>
  <si>
    <t>Samsung Watch 6 Classic (43mm E-sim), Fekete</t>
  </si>
  <si>
    <t>Samsung Watch 6 Classic (43mm E-sim), Ezüst</t>
  </si>
  <si>
    <t>Samsung Watch 6 Classic (47mm E-sim), Fekete</t>
  </si>
  <si>
    <t>Samsung Watch 6 Classic (47mm E-sim), Ezüst</t>
  </si>
  <si>
    <t>Samsung Watch5 Pro (45mm eSim), Fekete</t>
  </si>
  <si>
    <t>Samsung Watch5 Pro (45mm eSim), Szürke</t>
  </si>
  <si>
    <t>Microsoft 365 Business Basic (Microsoft 365 Vállalati alapverzió)</t>
  </si>
  <si>
    <t xml:space="preserve">Microsoft 365 távoli konfiguráció </t>
  </si>
  <si>
    <t>Microsoft 365 Business Basic (Microsoft 365 Vállalati alapverzió), 12 hónap határozott idő</t>
  </si>
  <si>
    <t>Microsoft 365 helyszíni konfiguráció és konzultáció</t>
  </si>
  <si>
    <t>Microsoft 365 Business Basic (Microsoft 365 Vállalati alapverzió), 24  hónap határozott idő</t>
  </si>
  <si>
    <t xml:space="preserve">Postafiók migrálás Exchange szerverről (10 postafiókig) </t>
  </si>
  <si>
    <t>Microsoft 365 Apps for Business (Üzleti Microsoft 365-alkalmazások)</t>
  </si>
  <si>
    <t>Postafiók migrálás Exchange szerverről (10 fölött, további   2 postafiók)</t>
  </si>
  <si>
    <t>Microsoft 365 Apps for Business (Üzleti Microsoft 365-alkalmazások), 12  hónap határozott idő</t>
  </si>
  <si>
    <t>Microsoft 365 Apps for Business (Üzleti Microsoft 365-alkalmazások), 12 hónap határozott idő</t>
  </si>
  <si>
    <t>Postafiók migrálás nem Exchange szerverről (10 postafiókig)</t>
  </si>
  <si>
    <t>Microsoft 365 Apps for Business (Üzleti Microsoft 365-alkalmazások), 24  hónap határozott idő</t>
  </si>
  <si>
    <t>Postafiók migrálás nem Exchange szerverről (10 fölött, további 2 postafiók)</t>
  </si>
  <si>
    <t>Microsoft 365 Business Standard (Microsoft 365 Vállalati standard verzió)</t>
  </si>
  <si>
    <t>Adatok migrálása online adattárról SharePoint Online/OneDrive for Business rendszerre (120 GB-ig)</t>
  </si>
  <si>
    <t>Microsoft 365 Business Standard (Microsoft 365 Vállalati standard verzió), 12  hónap határozott idő</t>
  </si>
  <si>
    <t>Adatok migrálása file szerverről SharePoint Online/OneDrive for Business rendszerre (100 GB-ig)</t>
  </si>
  <si>
    <t>Microsoft 365 Business Standard (Microsoft 365 Vállalati standard verzió), 24  hónap határozott idő</t>
  </si>
  <si>
    <t>Postafiók exportálás Exchange 2003+ szerverről (160 GB-ig)</t>
  </si>
  <si>
    <t>Office 365 Enterprise E1 (Office 365 Nagyvállalati E1 csomag)</t>
  </si>
  <si>
    <t>Postafiók exportálás PC vagy Laptop kliensről ( 60 GB-ig)</t>
  </si>
  <si>
    <t>Office 365 Enterprise E1(Office 365 Nagyvállalati E1 csomag), 12  hónap határozott idő</t>
  </si>
  <si>
    <t>Microsoft 365 mobil applikációk telepítése, konfigurációja, bemutatása 4 mobileszközön</t>
  </si>
  <si>
    <t>Office 365 Enterprise E1(Office 365 Nagyvállalati E1 csomag), 24  hónap határozott idő</t>
  </si>
  <si>
    <t>Microsoft 365 asztali alkalmazások helyszíni telepítése PC vagy laptop kliensen, korábbi verziók eltávolítása, továbbá Outlook és Skype/Teams konfiguráció 2 kliensen</t>
  </si>
  <si>
    <t>Office 365 Enterprise E3 (Office 365 Nagyvállalati E3 csomag)</t>
  </si>
  <si>
    <t>Microsoft 365 asztali alkalmazások távoli telepítése PC vagy laptop kliensen, korábbi verziók eltávolítása, továbbá Outlook és Skype/Teams konfiguráció 2 kliensen</t>
  </si>
  <si>
    <t>Office 365 Enterprise E3 (Office 365 Nagyvállalati E3 csomag), 12  hónap határozott idő</t>
  </si>
  <si>
    <t>Office 365 Enterprise E3 (Office 365 Nagyvállalati E3 csomag), 12 hónap határozott idő</t>
  </si>
  <si>
    <t>Címtár konvertálás IMAP kompatibilis email szolgáltatásról ( 3 postafiók)</t>
  </si>
  <si>
    <t>Office 365 Enterprise E3 (Office 365 Nagyvállalati E3 csomag), 24  hónap határozott idő</t>
  </si>
  <si>
    <t>Office 365 Enterprise E3 (Office 365 Nagyvállalati E3 csomag), 24 hónap határozott idő</t>
  </si>
  <si>
    <t>Naptár konvertálás IMAP kompatibilis email szolgáltatásról ( 3 postafiók)</t>
  </si>
  <si>
    <t>OneDrive for Business (Plan1)</t>
  </si>
  <si>
    <t>Domain regisztráció</t>
  </si>
  <si>
    <t>Exchange Online (Plan1) email account</t>
  </si>
  <si>
    <t>Microsoft 365 telefonos üzemeltetés támogatás (havi díjas) - határozatlan idejű</t>
  </si>
  <si>
    <t>Exchange Online (Plan1) email account - 12  hónap határozott idő</t>
  </si>
  <si>
    <t>Microsoft 365 telefonos üzemeltetés támogatás (havi díjas)  - 1 év határozott idő</t>
  </si>
  <si>
    <t>Exchange Online (Plan1) email account - 24  hónap határozott idő</t>
  </si>
  <si>
    <t>Microsoft 365 telefonos üzemeltetés támogatás (havi díjas) - 2 év határozott idő</t>
  </si>
  <si>
    <t xml:space="preserve">Exchange Kiosk email account </t>
  </si>
  <si>
    <t>Exchange Online kiszolgáló archiválás</t>
  </si>
  <si>
    <t>Exchange Online fiók archiválás</t>
  </si>
  <si>
    <t>Office 365 Azure Information Protection (Plan1)</t>
  </si>
  <si>
    <t>Office 365 Visio Online package 1</t>
  </si>
  <si>
    <t>Office 365 Visio Online package 1- 24  hónap határozott idő</t>
  </si>
  <si>
    <t>Office 365 Visio Online package 2</t>
  </si>
  <si>
    <t>Office 365 Visio Online package 2- 24  hónap határozott idő</t>
  </si>
  <si>
    <t>Lync Online (Plan 1)</t>
  </si>
  <si>
    <t>Lync Online (Plan 2)</t>
  </si>
  <si>
    <t>Lync Online (Skype for Business) (Plan 2) - 12 hónap határozott idő</t>
  </si>
  <si>
    <t>Lync Online (Skype for Business) (Plan 2) - 24  hónap határozott idő</t>
  </si>
  <si>
    <t>Sharepoint data storage (1Gb)</t>
  </si>
  <si>
    <t>Office 365 Azure Active Directory Rights Management</t>
  </si>
  <si>
    <t>Office 365 Nagyvállalati csomag (office licenc nélkül)</t>
  </si>
  <si>
    <t>Office 365 Nagyvállalati csomag</t>
  </si>
  <si>
    <t>OneDrive for Business with Office Online package</t>
  </si>
  <si>
    <t>Microsoft 365 Vállalati alapverzió (Microsoft 365 Business Basic)</t>
  </si>
  <si>
    <t>Office365 kisvállalati csomag, Office licenc nélkül</t>
  </si>
  <si>
    <t>Microsoft 365 Vállalati alapverzió (Microsoft 365 Business Basic), 12 hónap határozott idő</t>
  </si>
  <si>
    <t>Office365 kisvállalati csomag, Office licenc nélkül – 12 hónap határozott idő</t>
  </si>
  <si>
    <t>Microsoft 365 Vállalati alapverzió (Microsoft 365 Business Basic), 24 hónap határozott idő</t>
  </si>
  <si>
    <t>Office365 kisvállalati csomag, Office licenc nélkül – 24 hónap határozott idő</t>
  </si>
  <si>
    <t>Üzleti Microsoft 365-alkalmazások (Microsoft 365 Apps for Businesss)</t>
  </si>
  <si>
    <t>Office 365 Vállalati alap csomag (Office 365 Business Essentials)</t>
  </si>
  <si>
    <t>Üzleti Microsoft 365-alkalmazások (Microsoft 365 Apps for Businesss), 12 hónap határozott idő</t>
  </si>
  <si>
    <t>Microsoft 365 Vállalati alapverzió (Microsoft 365 Business Basic) – 12 hónap határozott idő</t>
  </si>
  <si>
    <t>Üzleti Microsoft 365-alkalmazások (Microsoft 365 Apps for Businesss), 24 hónap határozott idő</t>
  </si>
  <si>
    <t>Microsoft 365 Vállalati alapverzió (Microsoft 365 Business Basic) – 24 hónap határozott idő</t>
  </si>
  <si>
    <t>Microsoft 365 Vállalati standard verzió (Microsoft 365 Business Standard)</t>
  </si>
  <si>
    <t>Office 365 BusinessOffice365 kisvállalati csomag, Office licenccel</t>
  </si>
  <si>
    <t>Microsoft 365 Vállalati standard verzió (Microsoft 365 Business Standard), 12 hónap határozott idő</t>
  </si>
  <si>
    <t>Office365 kisvállalati csomag, Office licenccel - 12 hónap határozott idő</t>
  </si>
  <si>
    <t>Microsoft 365 Vállalati standard verzió (Microsoft 365 Business Standard), 24 hónap határozott idő</t>
  </si>
  <si>
    <t>Office365 kisvállalati csomag, Office licenccel - 24 hónap határozott idő</t>
  </si>
  <si>
    <t>Office 365 Enterprise E1</t>
  </si>
  <si>
    <t>Üzleti Microsoft 365-alkalmazások (Microsoft 365 Apps for Business)</t>
  </si>
  <si>
    <t>Office 365 Enterprise E1, 12 hónap határozott idő</t>
  </si>
  <si>
    <t>Üzleti Microsoft 365-alkalmazások (Microsoft 365 Apps for Business) – 12 hónap határozott idő</t>
  </si>
  <si>
    <t>Office 365 Enterprise E1, 24 hónap határozott idő</t>
  </si>
  <si>
    <t>Üzleti Microsoft 365-alkalmazások (Microsoft 365 Apps for Business) – 24 hónap határozott idő</t>
  </si>
  <si>
    <t>Office 365 Enterprise E3</t>
  </si>
  <si>
    <t>Office 365 Exchange Online (Plan1) email fiók</t>
  </si>
  <si>
    <t>Office 365 Enterprise E3, 12 hónap határozott idő</t>
  </si>
  <si>
    <t>Office 365 Exchange Online (Plan1) email fiók – 12 hónap határozott idő</t>
  </si>
  <si>
    <t>Office 365 Enterprise E3, 24 hónap határozott idő</t>
  </si>
  <si>
    <t>Office 365 Exchange Online (Plan1) email fiók – 24 hónap határozott idő</t>
  </si>
  <si>
    <t>OneDrive for Business with Office Online</t>
  </si>
  <si>
    <t>Office 365 Business PremiumOffice365 közepes vállalati csomag, Office licenccel</t>
  </si>
  <si>
    <t>Office365 közepes vállalati csomag, Office licenccel – 12 hónap határozott idő</t>
  </si>
  <si>
    <t>Office 365 Exchange Online (Plan1) email fiók - 12 hónap határozott idő</t>
  </si>
  <si>
    <t>Office365 közepes vállalati csomag, Office licenccel – 24 hónap határozott idő</t>
  </si>
  <si>
    <t>Office 365 Exchange Online (Plan1) email fiók - 24 hónap határozott idő</t>
  </si>
  <si>
    <t xml:space="preserve">O365 Exchange Kiosk email fiók </t>
  </si>
  <si>
    <t>Microsoft 365 Vállalati standard verzió (Microsoft 365 Business Standard)) – 12 hónap határozott idő</t>
  </si>
  <si>
    <t>Microsoft 365 Vállalati standard verzió (Microsoft 365 Business Standard) – 24 hónap határozott idő</t>
  </si>
  <si>
    <t>Office 365 Enterprise E1Office365 nagyvállalati csomag, Office licenc nélkül</t>
  </si>
  <si>
    <t>Office365 nagyvállalati csomag, Office licenc nélkül – 12 hónap határozott idő</t>
  </si>
  <si>
    <t>Lync Online (Skype for Business) (Plan 2) - 24 hónap határozott idő</t>
  </si>
  <si>
    <t>Office365 nagyvállalati csomag, Office licenc nélkül – 24 hónap határozott idő</t>
  </si>
  <si>
    <t>Sharepoint tárhely (1Gb)</t>
  </si>
  <si>
    <t>Office 365 Nagyvállalati E1 csomag (Office 365 Enterprise E1)</t>
  </si>
  <si>
    <t>Office Exchange fiók archiválás</t>
  </si>
  <si>
    <t>Office 365 Nagyvállalati E1 csomag (Office 365 Enterprise E1) –12 hónap határozott idő</t>
  </si>
  <si>
    <t>Azure Active Directory Rights Management</t>
  </si>
  <si>
    <t>Office 365 Nagyvállalati E1 csomag (Office 365 Enterprise E1) – 24 hónap határozott idő</t>
  </si>
  <si>
    <t>Visio Online 1. csomag</t>
  </si>
  <si>
    <t>Office365 nagyvállalati csomag, Office licenccel</t>
  </si>
  <si>
    <t>Visio Online 2. csomag</t>
  </si>
  <si>
    <t>Office365 nagyvállalati csomag, Office licenccel – 12 hónap határozott idő</t>
  </si>
  <si>
    <t>Office365 nagyvállalati csomag, Office licenccel – 24 hónap határozott idő</t>
  </si>
  <si>
    <t xml:space="preserve">Office 365 Nagyvállalati E3 csomag (Office 365 Enterprise E3) </t>
  </si>
  <si>
    <t>Office 365 Nagyvállalati E3 csomag (Office 365 Enterprise E3) – 12 hónap határozott idő</t>
  </si>
  <si>
    <t>Office 365 Nagyvállalati E3 csomag (Office 365 Enterprise E3) – 24 hónap határozott idő</t>
  </si>
  <si>
    <t>OneDrive for Business with Office Online csomag</t>
  </si>
  <si>
    <t>Lync Online (Plan 2) - 12 hónap határozott idő</t>
  </si>
  <si>
    <t>Lync Online (Plan 2) - 24 hónap határozott idő</t>
  </si>
  <si>
    <t>O365 Telefonos üzembe helyezési támogatás</t>
  </si>
  <si>
    <t xml:space="preserve">O365 telefonos rendszergazdai támogatás </t>
  </si>
  <si>
    <t>O365 Távoli konfiguráció 10 felhasználóig</t>
  </si>
  <si>
    <t>O365 Távoli konfiguráció 10-50 felhasználó között</t>
  </si>
  <si>
    <t>O365 Távoli konfiguráció 50 felhasználó fölött</t>
  </si>
  <si>
    <t>O365 helyszíni konfiguráció</t>
  </si>
  <si>
    <t>Postafiók migrálás Exchange szerverről</t>
  </si>
  <si>
    <t>Postafiók migrálás nem Exchange szerverről</t>
  </si>
  <si>
    <t>Weboldal migrálás Office 365 Sharepoint Online platformra</t>
  </si>
  <si>
    <t>Adatok migrálása Office 365 Sharepoint Online platformra</t>
  </si>
  <si>
    <t>Domain regisztrálása</t>
  </si>
  <si>
    <t>Office 365 havi helyszíni támogatás csak Office 365 funkciókra vonatkozóan</t>
  </si>
  <si>
    <t>Office 365 havi helyszíni támogatás csak Office 365 funkciókra vonatkozóan és kapcsolódó informatikai infrastruktúra diagnosztikája</t>
  </si>
  <si>
    <t>Szolgáltatási díjak esetén: 10300002-10006433-00034905 (MBH Bank)</t>
  </si>
  <si>
    <t xml:space="preserve">Kérjük, minden esetben tételesen vegyék át a kiszállított termékeket, hiány észlelése esetén kérjük, hivatalos jegyzőkönyvet vegyenek fel a szállító jelenlétében, ennek hiányában utólagos reklamációt nem áll módunkban elfogadni! Az átvétel elmulasztásából, megtagadásából vagy pontatlanul kitöltött megrendelő következtében felmerülő szállítási és egyéb költség az Előfizetőt terheli. A megrendelést - Vodafone általi kézhezvételét követően - Előfizető nem módosíthatja. 
Számlaszámunk:
Szolgáltatási díjak esetén: 10300002-10006433-00034905 (MBH Bank)   
Felek nyilatkoznak, hogy az írásban készült, jelen Előfizetői Szerződés módosítást érvényesnek tekintik és az annak alakszerűségét érintő jogorvoslatról lemondanak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</si>
</sst>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Ft&quot;;[Red]\-#,##0\ &quot;Ft&quot;"/>
    <numFmt numFmtId="8" formatCode="#,##0.00\ &quot;Ft&quot;;[Red]\-#,##0.00\ &quot;Ft&quot;"/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0.0"/>
    <numFmt numFmtId="166" formatCode="#,##0\ &quot;Ft&quot;"/>
    <numFmt numFmtId="167" formatCode="\ 0;\-0;;@"/>
    <numFmt numFmtId="168" formatCode="_-* #,##0\ _F_t_-;\-* #,##0\ _F_t_-;_-* &quot;-&quot;??\ _F_t_-;_-@_-"/>
    <numFmt numFmtId="169" formatCode="_-* #,##0\ &quot;Ft&quot;_-;\-* #,##0\ &quot;Ft&quot;_-;_-* &quot;-&quot;??\ &quot;Ft&quot;_-;_-@_-"/>
  </numFmts>
  <fonts count="57" x14ac:knownFonts="1">
    <font>
      <sz val="11"/>
      <color theme="1"/>
      <name val="Calibri"/>
      <family val="2"/>
      <charset val="238"/>
      <scheme val="minor"/>
    </font>
    <font>
      <sz val="10"/>
      <color theme="1"/>
      <name val="Vodafone Rg"/>
      <family val="2"/>
      <charset val="238"/>
    </font>
    <font>
      <sz val="11"/>
      <color theme="1"/>
      <name val="Vodafone Rg"/>
      <family val="2"/>
      <charset val="238"/>
    </font>
    <font>
      <sz val="9"/>
      <color theme="1"/>
      <name val="Vodafone Rg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color theme="0"/>
      <name val="Vodafone Rg"/>
      <family val="2"/>
      <charset val="238"/>
    </font>
    <font>
      <sz val="15"/>
      <color rgb="FFFF0000"/>
      <name val="Vodafone ExB"/>
      <family val="2"/>
      <charset val="238"/>
    </font>
    <font>
      <b/>
      <sz val="10"/>
      <color theme="2" tint="-0.749992370372631"/>
      <name val="Vodafone Rg"/>
      <family val="2"/>
      <charset val="238"/>
    </font>
    <font>
      <sz val="11"/>
      <color theme="1"/>
      <name val="Vodafone Lt"/>
      <family val="2"/>
      <charset val="238"/>
    </font>
    <font>
      <b/>
      <sz val="9"/>
      <color theme="0"/>
      <name val="Vodafone Rg"/>
      <family val="2"/>
      <charset val="238"/>
    </font>
    <font>
      <b/>
      <sz val="10"/>
      <color theme="0"/>
      <name val="Vodafone Rg"/>
      <family val="2"/>
      <charset val="238"/>
    </font>
    <font>
      <b/>
      <sz val="9"/>
      <color rgb="FFFF0000"/>
      <name val="Vodafone Rg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5"/>
      <color rgb="FFFF0000"/>
      <name val="Vodafone ExB"/>
      <family val="2"/>
      <charset val="238"/>
    </font>
    <font>
      <b/>
      <sz val="9"/>
      <color indexed="81"/>
      <name val="Vodafone Rg"/>
      <family val="2"/>
      <charset val="238"/>
    </font>
    <font>
      <b/>
      <u/>
      <sz val="9"/>
      <color indexed="81"/>
      <name val="Vodafone Rg"/>
      <family val="2"/>
      <charset val="238"/>
    </font>
    <font>
      <b/>
      <sz val="16"/>
      <color theme="1"/>
      <name val="Vodafone Rg"/>
      <family val="2"/>
      <charset val="238"/>
    </font>
    <font>
      <sz val="11"/>
      <color theme="0"/>
      <name val="Vodafone Rg"/>
      <family val="2"/>
      <charset val="238"/>
    </font>
    <font>
      <sz val="11"/>
      <color rgb="FFFF0000"/>
      <name val="Vodafone Rg"/>
      <family val="2"/>
      <charset val="238"/>
    </font>
    <font>
      <sz val="10"/>
      <color theme="1"/>
      <name val="Vodafone Rg"/>
      <family val="2"/>
    </font>
    <font>
      <sz val="10"/>
      <color theme="1"/>
      <name val="Arial"/>
      <family val="2"/>
    </font>
    <font>
      <sz val="11"/>
      <color theme="1"/>
      <name val="Vodafone Rg"/>
      <family val="2"/>
    </font>
    <font>
      <sz val="11"/>
      <name val="Vodafone ExB"/>
      <family val="2"/>
    </font>
    <font>
      <b/>
      <sz val="11"/>
      <color theme="1"/>
      <name val="Vodafone Rg"/>
      <family val="2"/>
    </font>
    <font>
      <sz val="11"/>
      <color theme="1"/>
      <name val="Arial"/>
      <family val="2"/>
    </font>
    <font>
      <b/>
      <sz val="10"/>
      <color theme="1"/>
      <name val="Vodafone Rg"/>
      <family val="2"/>
    </font>
    <font>
      <sz val="9"/>
      <color theme="1"/>
      <name val="Vodafone Rg"/>
      <family val="2"/>
    </font>
    <font>
      <b/>
      <sz val="10"/>
      <color rgb="FFFF0000"/>
      <name val="Vodafone Rg"/>
      <family val="2"/>
      <charset val="238"/>
    </font>
    <font>
      <sz val="10"/>
      <name val="Vodafone Lt"/>
      <family val="2"/>
      <charset val="238"/>
    </font>
    <font>
      <sz val="10"/>
      <color theme="1"/>
      <name val="Vodafone Lt"/>
      <family val="2"/>
      <charset val="238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Vodafone Rg"/>
      <family val="2"/>
    </font>
    <font>
      <b/>
      <sz val="14"/>
      <color theme="1"/>
      <name val="Vodafone Rg"/>
      <family val="2"/>
    </font>
    <font>
      <b/>
      <sz val="1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Vodafone Rg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name val="Vodafone Lt"/>
      <family val="2"/>
      <charset val="238"/>
    </font>
    <font>
      <sz val="11"/>
      <color theme="0"/>
      <name val="Vodafone Lt"/>
      <family val="2"/>
      <charset val="238"/>
    </font>
    <font>
      <sz val="22"/>
      <color theme="0"/>
      <name val="Vodafone Lt"/>
      <family val="2"/>
      <charset val="238"/>
    </font>
    <font>
      <b/>
      <sz val="11"/>
      <name val="Vodafone Lt"/>
      <family val="2"/>
      <charset val="238"/>
    </font>
    <font>
      <b/>
      <sz val="11"/>
      <color theme="0"/>
      <name val="Vodafone Lt"/>
      <family val="2"/>
      <charset val="238"/>
    </font>
    <font>
      <b/>
      <sz val="12"/>
      <color rgb="FFFF0000"/>
      <name val="Vodafone Rg"/>
      <family val="2"/>
      <charset val="238"/>
    </font>
    <font>
      <sz val="10"/>
      <name val="Vodafone Rg"/>
      <family val="2"/>
    </font>
    <font>
      <sz val="10"/>
      <color theme="1"/>
      <name val="Times New Roman"/>
      <family val="1"/>
      <charset val="238"/>
    </font>
    <font>
      <sz val="11"/>
      <color theme="1"/>
      <name val="Vodafone ExB"/>
      <family val="2"/>
      <charset val="238"/>
    </font>
    <font>
      <sz val="11"/>
      <color rgb="FF000000"/>
      <name val="Vodafone Rg"/>
      <family val="2"/>
      <charset val="238"/>
    </font>
    <font>
      <b/>
      <sz val="11"/>
      <color rgb="FF000000"/>
      <name val="Vodafone Rg"/>
      <family val="2"/>
      <charset val="238"/>
    </font>
    <font>
      <b/>
      <i/>
      <sz val="11"/>
      <color rgb="FF000000"/>
      <name val="Vodafone Rg"/>
      <family val="2"/>
      <charset val="238"/>
    </font>
    <font>
      <sz val="11"/>
      <name val="Vodafone Rg"/>
      <family val="2"/>
      <charset val="238"/>
    </font>
    <font>
      <b/>
      <sz val="8"/>
      <color rgb="FFFFFFFF"/>
      <name val="Vodafone Rg"/>
      <family val="2"/>
      <charset val="238"/>
    </font>
    <font>
      <sz val="8"/>
      <color rgb="FF000000"/>
      <name val="Arial Narrow"/>
      <family val="2"/>
      <charset val="238"/>
    </font>
    <font>
      <b/>
      <sz val="11"/>
      <name val="Vodafone Rg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08080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16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/>
  </cellStyleXfs>
  <cellXfs count="434">
    <xf numFmtId="0" fontId="0" fillId="0" borderId="0" xfId="0"/>
    <xf numFmtId="0" fontId="2" fillId="0" borderId="0" xfId="0" applyFont="1"/>
    <xf numFmtId="6" fontId="2" fillId="0" borderId="0" xfId="0" applyNumberFormat="1" applyFont="1"/>
    <xf numFmtId="0" fontId="2" fillId="0" borderId="0" xfId="0" applyFont="1" applyAlignment="1">
      <alignment horizontal="left" vertical="center"/>
    </xf>
    <xf numFmtId="3" fontId="2" fillId="0" borderId="0" xfId="0" applyNumberFormat="1" applyFont="1"/>
    <xf numFmtId="0" fontId="3" fillId="0" borderId="0" xfId="0" applyFont="1"/>
    <xf numFmtId="0" fontId="2" fillId="2" borderId="0" xfId="0" applyFont="1" applyFill="1"/>
    <xf numFmtId="0" fontId="1" fillId="2" borderId="0" xfId="0" applyFont="1" applyFill="1"/>
    <xf numFmtId="0" fontId="10" fillId="3" borderId="41" xfId="0" applyFont="1" applyFill="1" applyBorder="1" applyAlignment="1">
      <alignment horizontal="center" vertical="center" wrapText="1"/>
    </xf>
    <xf numFmtId="0" fontId="2" fillId="0" borderId="0" xfId="0" quotePrefix="1" applyFont="1"/>
    <xf numFmtId="0" fontId="10" fillId="3" borderId="6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10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1" fillId="2" borderId="25" xfId="0" applyFont="1" applyFill="1" applyBorder="1"/>
    <xf numFmtId="0" fontId="13" fillId="0" borderId="2" xfId="0" applyFont="1" applyBorder="1" applyProtection="1">
      <protection locked="0"/>
    </xf>
    <xf numFmtId="14" fontId="13" fillId="0" borderId="48" xfId="0" applyNumberFormat="1" applyFont="1" applyBorder="1" applyProtection="1">
      <protection locked="0"/>
    </xf>
    <xf numFmtId="0" fontId="2" fillId="0" borderId="46" xfId="0" applyFont="1" applyBorder="1"/>
    <xf numFmtId="0" fontId="2" fillId="0" borderId="27" xfId="0" applyFont="1" applyBorder="1"/>
    <xf numFmtId="0" fontId="17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0" xfId="0" applyFont="1" applyFill="1"/>
    <xf numFmtId="166" fontId="2" fillId="0" borderId="0" xfId="0" applyNumberFormat="1" applyFont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19" fillId="0" borderId="7" xfId="0" applyFont="1" applyBorder="1"/>
    <xf numFmtId="0" fontId="2" fillId="0" borderId="0" xfId="0" applyFont="1" applyAlignment="1">
      <alignment horizontal="center"/>
    </xf>
    <xf numFmtId="0" fontId="18" fillId="7" borderId="0" xfId="0" applyFont="1" applyFill="1"/>
    <xf numFmtId="0" fontId="18" fillId="7" borderId="7" xfId="0" applyFont="1" applyFill="1" applyBorder="1"/>
    <xf numFmtId="0" fontId="12" fillId="0" borderId="54" xfId="0" applyFont="1" applyBorder="1"/>
    <xf numFmtId="0" fontId="2" fillId="0" borderId="26" xfId="0" applyFont="1" applyBorder="1"/>
    <xf numFmtId="0" fontId="1" fillId="2" borderId="29" xfId="0" applyFont="1" applyFill="1" applyBorder="1"/>
    <xf numFmtId="0" fontId="1" fillId="2" borderId="39" xfId="0" applyFont="1" applyFill="1" applyBorder="1"/>
    <xf numFmtId="0" fontId="2" fillId="2" borderId="27" xfId="0" applyFont="1" applyFill="1" applyBorder="1"/>
    <xf numFmtId="0" fontId="2" fillId="2" borderId="55" xfId="0" applyFont="1" applyFill="1" applyBorder="1"/>
    <xf numFmtId="0" fontId="2" fillId="2" borderId="53" xfId="0" applyFont="1" applyFill="1" applyBorder="1"/>
    <xf numFmtId="0" fontId="1" fillId="2" borderId="55" xfId="0" applyFont="1" applyFill="1" applyBorder="1"/>
    <xf numFmtId="0" fontId="2" fillId="2" borderId="54" xfId="0" applyFont="1" applyFill="1" applyBorder="1"/>
    <xf numFmtId="0" fontId="2" fillId="2" borderId="24" xfId="0" applyFont="1" applyFill="1" applyBorder="1"/>
    <xf numFmtId="0" fontId="2" fillId="2" borderId="29" xfId="0" applyFont="1" applyFill="1" applyBorder="1"/>
    <xf numFmtId="0" fontId="0" fillId="0" borderId="29" xfId="0" applyBorder="1"/>
    <xf numFmtId="0" fontId="0" fillId="0" borderId="25" xfId="0" applyBorder="1"/>
    <xf numFmtId="0" fontId="0" fillId="0" borderId="22" xfId="0" applyBorder="1"/>
    <xf numFmtId="0" fontId="0" fillId="0" borderId="54" xfId="0" applyBorder="1"/>
    <xf numFmtId="0" fontId="0" fillId="0" borderId="56" xfId="0" applyBorder="1"/>
    <xf numFmtId="0" fontId="21" fillId="0" borderId="0" xfId="0" applyFont="1" applyAlignment="1">
      <alignment vertical="center"/>
    </xf>
    <xf numFmtId="0" fontId="22" fillId="0" borderId="0" xfId="0" applyFont="1"/>
    <xf numFmtId="0" fontId="1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14" fillId="0" borderId="29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23" fillId="0" borderId="39" xfId="0" applyFont="1" applyBorder="1" applyAlignment="1">
      <alignment vertical="center"/>
    </xf>
    <xf numFmtId="0" fontId="0" fillId="0" borderId="0" xfId="0" applyAlignment="1">
      <alignment wrapText="1"/>
    </xf>
    <xf numFmtId="0" fontId="21" fillId="0" borderId="0" xfId="0" applyFont="1" applyAlignment="1">
      <alignment horizontal="right" vertical="center" wrapText="1"/>
    </xf>
    <xf numFmtId="0" fontId="23" fillId="0" borderId="29" xfId="0" applyFont="1" applyBorder="1" applyAlignment="1">
      <alignment vertical="center"/>
    </xf>
    <xf numFmtId="0" fontId="23" fillId="0" borderId="25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5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0" fillId="0" borderId="39" xfId="0" applyBorder="1"/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45" xfId="0" applyFont="1" applyBorder="1" applyAlignment="1">
      <alignment vertical="center"/>
    </xf>
    <xf numFmtId="0" fontId="23" fillId="0" borderId="60" xfId="0" applyFont="1" applyBorder="1" applyAlignment="1">
      <alignment vertical="center"/>
    </xf>
    <xf numFmtId="0" fontId="23" fillId="0" borderId="61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0" fillId="0" borderId="62" xfId="0" applyBorder="1"/>
    <xf numFmtId="0" fontId="25" fillId="0" borderId="41" xfId="0" applyFont="1" applyBorder="1" applyAlignment="1">
      <alignment vertical="center"/>
    </xf>
    <xf numFmtId="0" fontId="0" fillId="0" borderId="41" xfId="0" applyBorder="1"/>
    <xf numFmtId="0" fontId="0" fillId="0" borderId="63" xfId="0" applyBorder="1"/>
    <xf numFmtId="0" fontId="0" fillId="0" borderId="45" xfId="0" applyBorder="1"/>
    <xf numFmtId="0" fontId="0" fillId="0" borderId="23" xfId="0" applyBorder="1"/>
    <xf numFmtId="0" fontId="21" fillId="0" borderId="39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46" xfId="0" applyFont="1" applyBorder="1" applyAlignment="1">
      <alignment vertical="center"/>
    </xf>
    <xf numFmtId="0" fontId="21" fillId="0" borderId="54" xfId="0" applyFont="1" applyBorder="1" applyAlignment="1">
      <alignment horizontal="right" vertical="center" wrapText="1"/>
    </xf>
    <xf numFmtId="0" fontId="21" fillId="0" borderId="54" xfId="0" applyFont="1" applyBorder="1" applyAlignment="1">
      <alignment vertical="center" wrapText="1"/>
    </xf>
    <xf numFmtId="0" fontId="0" fillId="0" borderId="53" xfId="0" applyBorder="1"/>
    <xf numFmtId="0" fontId="21" fillId="0" borderId="53" xfId="0" applyFont="1" applyBorder="1" applyAlignment="1">
      <alignment horizontal="right" vertical="center" wrapText="1"/>
    </xf>
    <xf numFmtId="0" fontId="26" fillId="0" borderId="57" xfId="0" applyFont="1" applyBorder="1" applyAlignment="1">
      <alignment horizontal="center" vertical="center" wrapText="1"/>
    </xf>
    <xf numFmtId="0" fontId="0" fillId="0" borderId="5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21" fillId="0" borderId="40" xfId="0" applyFont="1" applyBorder="1" applyAlignment="1">
      <alignment vertical="center" wrapText="1"/>
    </xf>
    <xf numFmtId="0" fontId="21" fillId="0" borderId="23" xfId="0" applyFont="1" applyBorder="1" applyAlignment="1">
      <alignment horizontal="right" vertical="center" wrapText="1"/>
    </xf>
    <xf numFmtId="0" fontId="21" fillId="0" borderId="23" xfId="0" applyFont="1" applyBorder="1" applyAlignment="1">
      <alignment vertical="center" wrapText="1"/>
    </xf>
    <xf numFmtId="0" fontId="21" fillId="0" borderId="22" xfId="0" applyFont="1" applyBorder="1" applyAlignment="1">
      <alignment horizontal="right" vertical="center" wrapText="1"/>
    </xf>
    <xf numFmtId="0" fontId="21" fillId="0" borderId="22" xfId="0" applyFont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5" borderId="7" xfId="0" applyFont="1" applyFill="1" applyBorder="1" applyAlignment="1" applyProtection="1">
      <alignment horizontal="left" vertical="center" wrapText="1"/>
      <protection locked="0"/>
    </xf>
    <xf numFmtId="3" fontId="2" fillId="5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9" fillId="2" borderId="0" xfId="0" applyFont="1" applyFill="1" applyAlignment="1">
      <alignment vertical="center"/>
    </xf>
    <xf numFmtId="0" fontId="30" fillId="2" borderId="0" xfId="0" applyFont="1" applyFill="1" applyAlignment="1">
      <alignment horizontal="right" wrapText="1"/>
    </xf>
    <xf numFmtId="0" fontId="2" fillId="9" borderId="7" xfId="0" applyFont="1" applyFill="1" applyBorder="1"/>
    <xf numFmtId="0" fontId="31" fillId="0" borderId="0" xfId="2" applyFont="1" applyAlignment="1">
      <alignment horizontal="left" vertical="center"/>
    </xf>
    <xf numFmtId="0" fontId="2" fillId="0" borderId="0" xfId="0" applyFont="1" applyAlignment="1">
      <alignment wrapText="1"/>
    </xf>
    <xf numFmtId="0" fontId="22" fillId="0" borderId="0" xfId="0" quotePrefix="1" applyFont="1"/>
    <xf numFmtId="0" fontId="22" fillId="16" borderId="0" xfId="0" applyFont="1" applyFill="1"/>
    <xf numFmtId="3" fontId="2" fillId="2" borderId="5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0" fillId="10" borderId="0" xfId="0" applyFill="1"/>
    <xf numFmtId="0" fontId="0" fillId="12" borderId="0" xfId="0" applyFill="1"/>
    <xf numFmtId="0" fontId="0" fillId="11" borderId="0" xfId="0" applyFill="1"/>
    <xf numFmtId="0" fontId="18" fillId="3" borderId="0" xfId="0" applyFont="1" applyFill="1"/>
    <xf numFmtId="166" fontId="2" fillId="0" borderId="65" xfId="0" applyNumberFormat="1" applyFont="1" applyBorder="1" applyAlignment="1">
      <alignment horizontal="center" vertical="center"/>
    </xf>
    <xf numFmtId="166" fontId="2" fillId="0" borderId="66" xfId="0" applyNumberFormat="1" applyFont="1" applyBorder="1" applyAlignment="1">
      <alignment horizontal="center" vertical="center"/>
    </xf>
    <xf numFmtId="166" fontId="2" fillId="0" borderId="67" xfId="0" applyNumberFormat="1" applyFont="1" applyBorder="1" applyAlignment="1">
      <alignment horizontal="center" vertical="center"/>
    </xf>
    <xf numFmtId="166" fontId="2" fillId="0" borderId="71" xfId="0" applyNumberFormat="1" applyFont="1" applyBorder="1" applyAlignment="1">
      <alignment horizontal="center" vertical="center"/>
    </xf>
    <xf numFmtId="166" fontId="2" fillId="0" borderId="68" xfId="0" applyNumberFormat="1" applyFont="1" applyBorder="1" applyAlignment="1">
      <alignment horizontal="center" vertical="center"/>
    </xf>
    <xf numFmtId="166" fontId="2" fillId="0" borderId="69" xfId="0" applyNumberFormat="1" applyFont="1" applyBorder="1" applyAlignment="1">
      <alignment horizontal="center" vertical="center"/>
    </xf>
    <xf numFmtId="166" fontId="2" fillId="0" borderId="70" xfId="0" applyNumberFormat="1" applyFont="1" applyBorder="1" applyAlignment="1">
      <alignment horizontal="center" vertical="center"/>
    </xf>
    <xf numFmtId="166" fontId="2" fillId="0" borderId="72" xfId="0" applyNumberFormat="1" applyFont="1" applyBorder="1" applyAlignment="1">
      <alignment horizontal="center" vertical="center"/>
    </xf>
    <xf numFmtId="0" fontId="34" fillId="0" borderId="74" xfId="0" applyFont="1" applyBorder="1" applyAlignment="1">
      <alignment horizontal="center"/>
    </xf>
    <xf numFmtId="0" fontId="34" fillId="0" borderId="75" xfId="0" applyFont="1" applyBorder="1" applyAlignment="1">
      <alignment horizontal="center"/>
    </xf>
    <xf numFmtId="0" fontId="34" fillId="0" borderId="77" xfId="0" applyFont="1" applyBorder="1" applyAlignment="1">
      <alignment horizontal="center"/>
    </xf>
    <xf numFmtId="0" fontId="34" fillId="0" borderId="78" xfId="0" applyFont="1" applyBorder="1" applyAlignment="1">
      <alignment horizontal="center" vertical="center"/>
    </xf>
    <xf numFmtId="0" fontId="34" fillId="0" borderId="79" xfId="0" applyFont="1" applyBorder="1" applyAlignment="1">
      <alignment horizontal="center" vertical="center"/>
    </xf>
    <xf numFmtId="0" fontId="34" fillId="0" borderId="81" xfId="0" applyFont="1" applyBorder="1" applyAlignment="1">
      <alignment horizontal="center"/>
    </xf>
    <xf numFmtId="0" fontId="1" fillId="2" borderId="22" xfId="0" applyFont="1" applyFill="1" applyBorder="1" applyAlignment="1">
      <alignment horizontal="right"/>
    </xf>
    <xf numFmtId="14" fontId="2" fillId="0" borderId="0" xfId="0" applyNumberFormat="1" applyFont="1"/>
    <xf numFmtId="0" fontId="37" fillId="0" borderId="0" xfId="0" applyFont="1"/>
    <xf numFmtId="0" fontId="37" fillId="0" borderId="0" xfId="0" quotePrefix="1" applyFont="1"/>
    <xf numFmtId="0" fontId="3" fillId="0" borderId="0" xfId="0" applyFont="1" applyProtection="1"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3" fillId="0" borderId="0" xfId="0" applyFont="1"/>
    <xf numFmtId="0" fontId="13" fillId="14" borderId="0" xfId="0" applyFont="1" applyFill="1"/>
    <xf numFmtId="0" fontId="13" fillId="13" borderId="0" xfId="0" applyFont="1" applyFill="1"/>
    <xf numFmtId="0" fontId="33" fillId="17" borderId="0" xfId="0" applyFont="1" applyFill="1"/>
    <xf numFmtId="0" fontId="22" fillId="0" borderId="84" xfId="0" applyFont="1" applyBorder="1"/>
    <xf numFmtId="0" fontId="22" fillId="0" borderId="85" xfId="0" applyFont="1" applyBorder="1"/>
    <xf numFmtId="0" fontId="22" fillId="0" borderId="86" xfId="0" applyFont="1" applyBorder="1"/>
    <xf numFmtId="0" fontId="22" fillId="0" borderId="87" xfId="0" applyFont="1" applyBorder="1"/>
    <xf numFmtId="0" fontId="22" fillId="0" borderId="88" xfId="0" applyFont="1" applyBorder="1"/>
    <xf numFmtId="0" fontId="22" fillId="0" borderId="89" xfId="0" applyFont="1" applyBorder="1"/>
    <xf numFmtId="0" fontId="20" fillId="0" borderId="0" xfId="0" applyFont="1"/>
    <xf numFmtId="0" fontId="20" fillId="11" borderId="0" xfId="0" applyFont="1" applyFill="1"/>
    <xf numFmtId="0" fontId="20" fillId="3" borderId="0" xfId="0" applyFont="1" applyFill="1"/>
    <xf numFmtId="0" fontId="20" fillId="15" borderId="0" xfId="0" applyFont="1" applyFill="1"/>
    <xf numFmtId="0" fontId="26" fillId="0" borderId="0" xfId="0" applyFont="1"/>
    <xf numFmtId="0" fontId="26" fillId="0" borderId="0" xfId="0" applyFont="1" applyAlignment="1">
      <alignment wrapText="1"/>
    </xf>
    <xf numFmtId="3" fontId="41" fillId="0" borderId="0" xfId="2" applyNumberFormat="1" applyFont="1" applyAlignment="1">
      <alignment horizontal="center"/>
    </xf>
    <xf numFmtId="3" fontId="44" fillId="9" borderId="9" xfId="2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68" fontId="41" fillId="0" borderId="0" xfId="3" applyNumberFormat="1" applyFont="1" applyFill="1" applyBorder="1" applyAlignment="1">
      <alignment horizontal="center"/>
    </xf>
    <xf numFmtId="0" fontId="42" fillId="3" borderId="0" xfId="0" applyFont="1" applyFill="1" applyAlignment="1">
      <alignment horizontal="left"/>
    </xf>
    <xf numFmtId="0" fontId="43" fillId="3" borderId="0" xfId="0" applyFont="1" applyFill="1" applyAlignment="1">
      <alignment horizontal="left" vertical="center" textRotation="180"/>
    </xf>
    <xf numFmtId="0" fontId="9" fillId="0" borderId="0" xfId="0" applyFont="1" applyAlignment="1">
      <alignment horizontal="left"/>
    </xf>
    <xf numFmtId="14" fontId="1" fillId="2" borderId="55" xfId="0" applyNumberFormat="1" applyFont="1" applyFill="1" applyBorder="1" applyAlignment="1" applyProtection="1">
      <alignment horizontal="center"/>
      <protection locked="0"/>
    </xf>
    <xf numFmtId="22" fontId="18" fillId="0" borderId="0" xfId="0" applyNumberFormat="1" applyFont="1"/>
    <xf numFmtId="14" fontId="20" fillId="0" borderId="22" xfId="0" applyNumberFormat="1" applyFont="1" applyBorder="1"/>
    <xf numFmtId="14" fontId="27" fillId="0" borderId="22" xfId="0" applyNumberFormat="1" applyFont="1" applyBorder="1"/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/>
    <xf numFmtId="0" fontId="2" fillId="18" borderId="7" xfId="0" applyFont="1" applyFill="1" applyBorder="1"/>
    <xf numFmtId="0" fontId="27" fillId="0" borderId="57" xfId="0" applyFont="1" applyBorder="1" applyAlignment="1">
      <alignment vertical="center" wrapText="1"/>
    </xf>
    <xf numFmtId="0" fontId="27" fillId="0" borderId="83" xfId="0" applyFont="1" applyBorder="1" applyAlignment="1">
      <alignment vertical="center" wrapText="1"/>
    </xf>
    <xf numFmtId="0" fontId="20" fillId="0" borderId="57" xfId="0" applyFont="1" applyBorder="1" applyAlignment="1">
      <alignment vertical="center" wrapText="1"/>
    </xf>
    <xf numFmtId="0" fontId="20" fillId="0" borderId="83" xfId="0" applyFont="1" applyBorder="1" applyAlignment="1">
      <alignment vertical="center" wrapText="1"/>
    </xf>
    <xf numFmtId="0" fontId="47" fillId="2" borderId="0" xfId="0" applyFont="1" applyFill="1" applyAlignment="1">
      <alignment horizontal="left" vertical="center"/>
    </xf>
    <xf numFmtId="0" fontId="8" fillId="2" borderId="21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42" fillId="19" borderId="0" xfId="0" applyFont="1" applyFill="1" applyAlignment="1">
      <alignment horizontal="left"/>
    </xf>
    <xf numFmtId="0" fontId="8" fillId="2" borderId="32" xfId="0" applyFont="1" applyFill="1" applyBorder="1" applyAlignment="1">
      <alignment horizontal="left"/>
    </xf>
    <xf numFmtId="167" fontId="9" fillId="2" borderId="90" xfId="0" applyNumberFormat="1" applyFont="1" applyFill="1" applyBorder="1" applyAlignment="1" applyProtection="1">
      <alignment horizontal="center"/>
      <protection locked="0"/>
    </xf>
    <xf numFmtId="167" fontId="9" fillId="2" borderId="94" xfId="0" applyNumberFormat="1" applyFont="1" applyFill="1" applyBorder="1" applyAlignment="1" applyProtection="1">
      <alignment horizontal="center"/>
      <protection locked="0"/>
    </xf>
    <xf numFmtId="167" fontId="9" fillId="2" borderId="91" xfId="0" applyNumberFormat="1" applyFont="1" applyFill="1" applyBorder="1" applyAlignment="1" applyProtection="1">
      <alignment horizontal="center"/>
      <protection locked="0"/>
    </xf>
    <xf numFmtId="167" fontId="9" fillId="2" borderId="93" xfId="0" applyNumberFormat="1" applyFont="1" applyFill="1" applyBorder="1" applyAlignment="1" applyProtection="1">
      <alignment horizontal="left"/>
      <protection locked="0"/>
    </xf>
    <xf numFmtId="167" fontId="9" fillId="2" borderId="9" xfId="0" applyNumberFormat="1" applyFont="1" applyFill="1" applyBorder="1" applyAlignment="1" applyProtection="1">
      <alignment horizontal="left"/>
      <protection locked="0"/>
    </xf>
    <xf numFmtId="167" fontId="9" fillId="2" borderId="44" xfId="0" applyNumberFormat="1" applyFont="1" applyFill="1" applyBorder="1" applyAlignment="1" applyProtection="1">
      <alignment horizontal="left"/>
      <protection locked="0"/>
    </xf>
    <xf numFmtId="167" fontId="9" fillId="2" borderId="10" xfId="0" applyNumberFormat="1" applyFont="1" applyFill="1" applyBorder="1" applyAlignment="1" applyProtection="1">
      <alignment horizontal="left"/>
      <protection locked="0"/>
    </xf>
    <xf numFmtId="167" fontId="9" fillId="2" borderId="7" xfId="0" applyNumberFormat="1" applyFont="1" applyFill="1" applyBorder="1" applyAlignment="1" applyProtection="1">
      <alignment horizontal="left"/>
      <protection locked="0"/>
    </xf>
    <xf numFmtId="167" fontId="9" fillId="2" borderId="11" xfId="0" applyNumberFormat="1" applyFont="1" applyFill="1" applyBorder="1" applyAlignment="1" applyProtection="1">
      <alignment horizontal="left"/>
      <protection locked="0"/>
    </xf>
    <xf numFmtId="167" fontId="9" fillId="2" borderId="28" xfId="0" applyNumberFormat="1" applyFont="1" applyFill="1" applyBorder="1" applyAlignment="1" applyProtection="1">
      <alignment horizontal="left"/>
      <protection locked="0"/>
    </xf>
    <xf numFmtId="167" fontId="9" fillId="2" borderId="34" xfId="0" applyNumberFormat="1" applyFont="1" applyFill="1" applyBorder="1" applyAlignment="1" applyProtection="1">
      <alignment horizontal="left"/>
      <protection locked="0"/>
    </xf>
    <xf numFmtId="167" fontId="9" fillId="2" borderId="21" xfId="0" applyNumberFormat="1" applyFont="1" applyFill="1" applyBorder="1" applyAlignment="1" applyProtection="1">
      <alignment horizontal="left"/>
      <protection locked="0"/>
    </xf>
    <xf numFmtId="167" fontId="9" fillId="2" borderId="30" xfId="0" applyNumberFormat="1" applyFont="1" applyFill="1" applyBorder="1" applyAlignment="1" applyProtection="1">
      <alignment horizontal="left"/>
      <protection locked="0"/>
    </xf>
    <xf numFmtId="167" fontId="9" fillId="2" borderId="19" xfId="0" applyNumberFormat="1" applyFont="1" applyFill="1" applyBorder="1" applyAlignment="1" applyProtection="1">
      <alignment horizontal="left"/>
      <protection locked="0"/>
    </xf>
    <xf numFmtId="167" fontId="9" fillId="2" borderId="32" xfId="0" applyNumberFormat="1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5" borderId="10" xfId="0" applyFont="1" applyFill="1" applyBorder="1" applyAlignment="1" applyProtection="1">
      <alignment horizontal="left" vertical="center" wrapText="1"/>
      <protection locked="0"/>
    </xf>
    <xf numFmtId="0" fontId="2" fillId="5" borderId="20" xfId="0" applyFont="1" applyFill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  <xf numFmtId="0" fontId="20" fillId="0" borderId="57" xfId="0" applyFont="1" applyBorder="1" applyAlignment="1" applyProtection="1">
      <alignment horizontal="left" vertical="center" wrapText="1"/>
      <protection locked="0"/>
    </xf>
    <xf numFmtId="0" fontId="48" fillId="0" borderId="0" xfId="0" applyFont="1" applyAlignment="1">
      <alignment vertical="center" wrapText="1"/>
    </xf>
    <xf numFmtId="0" fontId="50" fillId="0" borderId="97" xfId="0" applyFont="1" applyBorder="1" applyAlignment="1">
      <alignment horizontal="center" vertical="center"/>
    </xf>
    <xf numFmtId="0" fontId="50" fillId="0" borderId="98" xfId="0" applyFont="1" applyBorder="1" applyAlignment="1">
      <alignment horizontal="center" vertical="center"/>
    </xf>
    <xf numFmtId="0" fontId="50" fillId="0" borderId="99" xfId="0" applyFont="1" applyBorder="1" applyAlignment="1">
      <alignment horizontal="center" vertical="center"/>
    </xf>
    <xf numFmtId="0" fontId="50" fillId="0" borderId="99" xfId="0" applyFont="1" applyBorder="1" applyAlignment="1">
      <alignment vertical="center" wrapText="1"/>
    </xf>
    <xf numFmtId="0" fontId="50" fillId="0" borderId="97" xfId="0" applyFont="1" applyBorder="1" applyAlignment="1">
      <alignment vertical="center" wrapText="1"/>
    </xf>
    <xf numFmtId="0" fontId="50" fillId="0" borderId="98" xfId="0" applyFont="1" applyBorder="1" applyAlignment="1">
      <alignment vertical="center" wrapText="1"/>
    </xf>
    <xf numFmtId="0" fontId="50" fillId="0" borderId="100" xfId="0" applyFont="1" applyBorder="1" applyAlignment="1">
      <alignment vertical="center" wrapText="1"/>
    </xf>
    <xf numFmtId="0" fontId="50" fillId="0" borderId="99" xfId="0" applyFont="1" applyBorder="1" applyAlignment="1">
      <alignment vertical="center"/>
    </xf>
    <xf numFmtId="0" fontId="50" fillId="0" borderId="97" xfId="0" applyFont="1" applyBorder="1" applyAlignment="1">
      <alignment vertical="center"/>
    </xf>
    <xf numFmtId="0" fontId="50" fillId="0" borderId="98" xfId="0" applyFont="1" applyBorder="1" applyAlignment="1">
      <alignment vertical="center"/>
    </xf>
    <xf numFmtId="0" fontId="50" fillId="0" borderId="101" xfId="0" applyFont="1" applyBorder="1" applyAlignment="1">
      <alignment vertical="center"/>
    </xf>
    <xf numFmtId="0" fontId="50" fillId="0" borderId="95" xfId="0" applyFont="1" applyBorder="1" applyAlignment="1">
      <alignment vertical="center"/>
    </xf>
    <xf numFmtId="0" fontId="50" fillId="0" borderId="96" xfId="0" applyFont="1" applyBorder="1" applyAlignment="1">
      <alignment vertical="center"/>
    </xf>
    <xf numFmtId="169" fontId="9" fillId="0" borderId="22" xfId="4" applyNumberFormat="1" applyFont="1" applyBorder="1"/>
    <xf numFmtId="0" fontId="41" fillId="0" borderId="8" xfId="2" applyFont="1" applyBorder="1" applyAlignment="1">
      <alignment horizontal="left" vertical="center" wrapText="1"/>
    </xf>
    <xf numFmtId="3" fontId="44" fillId="9" borderId="9" xfId="2" applyNumberFormat="1" applyFont="1" applyFill="1" applyBorder="1" applyAlignment="1">
      <alignment horizontal="left" vertical="center" wrapText="1"/>
    </xf>
    <xf numFmtId="3" fontId="45" fillId="3" borderId="9" xfId="2" applyNumberFormat="1" applyFont="1" applyFill="1" applyBorder="1" applyAlignment="1">
      <alignment horizontal="left" vertical="center" wrapText="1"/>
    </xf>
    <xf numFmtId="165" fontId="45" fillId="3" borderId="7" xfId="1" applyNumberFormat="1" applyFont="1" applyFill="1" applyBorder="1" applyAlignment="1">
      <alignment horizontal="left" vertical="center" wrapText="1"/>
    </xf>
    <xf numFmtId="3" fontId="41" fillId="0" borderId="0" xfId="2" applyNumberFormat="1" applyFont="1" applyAlignment="1">
      <alignment horizontal="left"/>
    </xf>
    <xf numFmtId="166" fontId="9" fillId="0" borderId="22" xfId="0" applyNumberFormat="1" applyFont="1" applyBorder="1"/>
    <xf numFmtId="0" fontId="9" fillId="18" borderId="22" xfId="0" applyFont="1" applyFill="1" applyBorder="1" applyAlignment="1">
      <alignment horizontal="left"/>
    </xf>
    <xf numFmtId="0" fontId="27" fillId="0" borderId="104" xfId="0" applyFont="1" applyBorder="1" applyAlignment="1">
      <alignment vertical="center" wrapText="1"/>
    </xf>
    <xf numFmtId="0" fontId="54" fillId="20" borderId="7" xfId="0" applyFont="1" applyFill="1" applyBorder="1" applyAlignment="1">
      <alignment horizontal="center" vertical="center" wrapText="1"/>
    </xf>
    <xf numFmtId="0" fontId="10" fillId="3" borderId="93" xfId="0" applyFont="1" applyFill="1" applyBorder="1" applyAlignment="1">
      <alignment horizontal="center" vertical="center" wrapText="1"/>
    </xf>
    <xf numFmtId="0" fontId="2" fillId="2" borderId="42" xfId="0" applyFont="1" applyFill="1" applyBorder="1" applyProtection="1">
      <protection locked="0"/>
    </xf>
    <xf numFmtId="0" fontId="2" fillId="2" borderId="106" xfId="0" applyFont="1" applyFill="1" applyBorder="1" applyProtection="1">
      <protection locked="0"/>
    </xf>
    <xf numFmtId="0" fontId="2" fillId="2" borderId="64" xfId="0" applyFont="1" applyFill="1" applyBorder="1" applyProtection="1">
      <protection locked="0"/>
    </xf>
    <xf numFmtId="0" fontId="2" fillId="2" borderId="105" xfId="0" applyFont="1" applyFill="1" applyBorder="1" applyProtection="1">
      <protection locked="0"/>
    </xf>
    <xf numFmtId="0" fontId="54" fillId="20" borderId="13" xfId="0" applyFont="1" applyFill="1" applyBorder="1" applyAlignment="1">
      <alignment horizontal="center" vertical="center" wrapText="1"/>
    </xf>
    <xf numFmtId="165" fontId="41" fillId="0" borderId="0" xfId="1" applyNumberFormat="1" applyFont="1" applyAlignment="1">
      <alignment horizontal="center"/>
    </xf>
    <xf numFmtId="165" fontId="41" fillId="0" borderId="0" xfId="2" applyNumberFormat="1" applyFont="1" applyAlignment="1">
      <alignment horizontal="center"/>
    </xf>
    <xf numFmtId="3" fontId="45" fillId="3" borderId="107" xfId="2" applyNumberFormat="1" applyFont="1" applyFill="1" applyBorder="1" applyAlignment="1">
      <alignment horizontal="left" vertical="center" wrapText="1"/>
    </xf>
    <xf numFmtId="3" fontId="45" fillId="7" borderId="9" xfId="2" applyNumberFormat="1" applyFont="1" applyFill="1" applyBorder="1" applyAlignment="1">
      <alignment horizontal="center" vertical="center" wrapText="1"/>
    </xf>
    <xf numFmtId="0" fontId="27" fillId="2" borderId="57" xfId="0" applyFont="1" applyFill="1" applyBorder="1" applyAlignment="1">
      <alignment vertical="center" wrapText="1"/>
    </xf>
    <xf numFmtId="0" fontId="27" fillId="2" borderId="83" xfId="0" applyFont="1" applyFill="1" applyBorder="1" applyAlignment="1">
      <alignment vertical="center" wrapText="1"/>
    </xf>
    <xf numFmtId="0" fontId="27" fillId="2" borderId="104" xfId="0" applyFont="1" applyFill="1" applyBorder="1" applyAlignment="1">
      <alignment vertical="center" wrapText="1"/>
    </xf>
    <xf numFmtId="0" fontId="0" fillId="2" borderId="0" xfId="0" applyFill="1"/>
    <xf numFmtId="0" fontId="55" fillId="8" borderId="0" xfId="0" applyFont="1" applyFill="1" applyAlignment="1">
      <alignment horizontal="left" vertical="center" wrapText="1" indent="1"/>
    </xf>
    <xf numFmtId="0" fontId="55" fillId="0" borderId="0" xfId="0" applyFont="1"/>
    <xf numFmtId="165" fontId="45" fillId="3" borderId="7" xfId="1" applyNumberFormat="1" applyFont="1" applyFill="1" applyBorder="1" applyAlignment="1">
      <alignment horizontal="center" vertical="center" wrapText="1"/>
    </xf>
    <xf numFmtId="8" fontId="0" fillId="0" borderId="0" xfId="0" applyNumberFormat="1"/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0" fillId="3" borderId="54" xfId="0" applyFont="1" applyFill="1" applyBorder="1" applyAlignment="1">
      <alignment horizontal="center" vertical="center" wrapText="1"/>
    </xf>
    <xf numFmtId="0" fontId="56" fillId="0" borderId="93" xfId="0" applyFont="1" applyBorder="1"/>
    <xf numFmtId="0" fontId="6" fillId="0" borderId="44" xfId="0" applyFont="1" applyBorder="1" applyAlignment="1">
      <alignment wrapText="1"/>
    </xf>
    <xf numFmtId="0" fontId="8" fillId="2" borderId="10" xfId="0" applyFont="1" applyFill="1" applyBorder="1"/>
    <xf numFmtId="0" fontId="6" fillId="2" borderId="11" xfId="0" applyFont="1" applyFill="1" applyBorder="1" applyAlignment="1">
      <alignment vertical="center" wrapText="1"/>
    </xf>
    <xf numFmtId="0" fontId="8" fillId="2" borderId="12" xfId="0" applyFont="1" applyFill="1" applyBorder="1"/>
    <xf numFmtId="167" fontId="38" fillId="2" borderId="42" xfId="0" applyNumberFormat="1" applyFont="1" applyFill="1" applyBorder="1" applyProtection="1">
      <protection locked="0"/>
    </xf>
    <xf numFmtId="0" fontId="7" fillId="2" borderId="16" xfId="0" applyFont="1" applyFill="1" applyBorder="1" applyAlignment="1">
      <alignment horizontal="center"/>
    </xf>
    <xf numFmtId="0" fontId="29" fillId="2" borderId="0" xfId="0" applyFont="1" applyFill="1" applyAlignment="1">
      <alignment horizontal="left" vertical="top" wrapText="1"/>
    </xf>
    <xf numFmtId="0" fontId="2" fillId="5" borderId="12" xfId="0" applyFont="1" applyFill="1" applyBorder="1" applyAlignment="1" applyProtection="1">
      <alignment horizontal="left" vertical="center" wrapText="1"/>
      <protection locked="0"/>
    </xf>
    <xf numFmtId="0" fontId="2" fillId="5" borderId="13" xfId="0" applyFont="1" applyFill="1" applyBorder="1" applyAlignment="1" applyProtection="1">
      <alignment horizontal="left" vertical="center" wrapText="1"/>
      <protection locked="0"/>
    </xf>
    <xf numFmtId="3" fontId="2" fillId="5" borderId="13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17" xfId="0" applyNumberFormat="1" applyFont="1" applyFill="1" applyBorder="1" applyAlignment="1">
      <alignment horizontal="center"/>
    </xf>
    <xf numFmtId="0" fontId="29" fillId="2" borderId="0" xfId="0" applyFont="1" applyFill="1" applyAlignment="1">
      <alignment vertical="top"/>
    </xf>
    <xf numFmtId="0" fontId="30" fillId="2" borderId="15" xfId="0" applyFont="1" applyFill="1" applyBorder="1" applyAlignment="1">
      <alignment wrapText="1"/>
    </xf>
    <xf numFmtId="14" fontId="30" fillId="2" borderId="17" xfId="0" applyNumberFormat="1" applyFont="1" applyFill="1" applyBorder="1" applyAlignment="1">
      <alignment wrapText="1"/>
    </xf>
    <xf numFmtId="0" fontId="30" fillId="2" borderId="0" xfId="0" applyFont="1" applyFill="1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" fillId="2" borderId="23" xfId="0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2" fillId="2" borderId="52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Alignment="1">
      <alignment horizontal="left" vertical="top" wrapText="1"/>
    </xf>
    <xf numFmtId="0" fontId="35" fillId="0" borderId="30" xfId="0" applyFont="1" applyBorder="1" applyAlignment="1">
      <alignment horizontal="left" wrapText="1"/>
    </xf>
    <xf numFmtId="0" fontId="37" fillId="0" borderId="43" xfId="0" applyFont="1" applyBorder="1" applyAlignment="1">
      <alignment horizontal="left" vertical="top" wrapText="1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vertical="top"/>
    </xf>
    <xf numFmtId="0" fontId="36" fillId="0" borderId="0" xfId="0" applyFont="1" applyAlignment="1">
      <alignment horizontal="center"/>
    </xf>
    <xf numFmtId="0" fontId="36" fillId="0" borderId="30" xfId="0" applyFont="1" applyBorder="1" applyAlignment="1">
      <alignment horizontal="center"/>
    </xf>
    <xf numFmtId="0" fontId="39" fillId="0" borderId="0" xfId="0" applyFont="1" applyAlignment="1">
      <alignment horizontal="left" vertical="top"/>
    </xf>
    <xf numFmtId="0" fontId="37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51" fillId="0" borderId="102" xfId="0" applyFont="1" applyBorder="1" applyAlignment="1">
      <alignment vertical="center"/>
    </xf>
    <xf numFmtId="0" fontId="51" fillId="0" borderId="96" xfId="0" applyFont="1" applyBorder="1" applyAlignment="1">
      <alignment vertical="center"/>
    </xf>
    <xf numFmtId="0" fontId="51" fillId="0" borderId="95" xfId="0" applyFont="1" applyBorder="1" applyAlignment="1">
      <alignment vertical="center"/>
    </xf>
    <xf numFmtId="0" fontId="50" fillId="0" borderId="102" xfId="0" applyFont="1" applyBorder="1" applyAlignment="1">
      <alignment vertical="center" wrapText="1"/>
    </xf>
    <xf numFmtId="0" fontId="50" fillId="0" borderId="96" xfId="0" applyFont="1" applyBorder="1" applyAlignment="1">
      <alignment vertical="center" wrapText="1"/>
    </xf>
    <xf numFmtId="0" fontId="50" fillId="0" borderId="95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4" fillId="0" borderId="96" xfId="0" applyFont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49" fillId="0" borderId="96" xfId="0" applyFont="1" applyBorder="1" applyAlignment="1">
      <alignment horizontal="center" vertical="center"/>
    </xf>
    <xf numFmtId="0" fontId="50" fillId="0" borderId="103" xfId="0" applyFont="1" applyBorder="1" applyAlignment="1">
      <alignment vertical="center" wrapText="1"/>
    </xf>
    <xf numFmtId="0" fontId="50" fillId="0" borderId="97" xfId="0" applyFont="1" applyBorder="1" applyAlignment="1">
      <alignment vertical="center" wrapText="1"/>
    </xf>
    <xf numFmtId="0" fontId="52" fillId="0" borderId="96" xfId="0" applyFont="1" applyBorder="1" applyAlignment="1">
      <alignment vertical="center"/>
    </xf>
    <xf numFmtId="0" fontId="52" fillId="0" borderId="96" xfId="0" applyFont="1" applyBorder="1" applyAlignment="1">
      <alignment vertical="center" wrapText="1"/>
    </xf>
    <xf numFmtId="0" fontId="50" fillId="0" borderId="102" xfId="0" applyFont="1" applyBorder="1" applyAlignment="1">
      <alignment vertical="center"/>
    </xf>
    <xf numFmtId="0" fontId="50" fillId="0" borderId="96" xfId="0" applyFont="1" applyBorder="1" applyAlignment="1">
      <alignment vertical="center"/>
    </xf>
    <xf numFmtId="0" fontId="50" fillId="0" borderId="95" xfId="0" applyFont="1" applyBorder="1" applyAlignment="1">
      <alignment vertical="center"/>
    </xf>
    <xf numFmtId="0" fontId="52" fillId="0" borderId="102" xfId="0" applyFont="1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46" fillId="2" borderId="38" xfId="0" applyFont="1" applyFill="1" applyBorder="1" applyAlignment="1">
      <alignment horizontal="center" vertical="center" wrapText="1"/>
    </xf>
    <xf numFmtId="0" fontId="46" fillId="2" borderId="18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left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left"/>
    </xf>
    <xf numFmtId="167" fontId="9" fillId="2" borderId="10" xfId="0" applyNumberFormat="1" applyFont="1" applyFill="1" applyBorder="1" applyAlignment="1" applyProtection="1">
      <alignment horizontal="left"/>
      <protection locked="0"/>
    </xf>
    <xf numFmtId="167" fontId="9" fillId="2" borderId="7" xfId="0" applyNumberFormat="1" applyFont="1" applyFill="1" applyBorder="1" applyAlignment="1" applyProtection="1">
      <alignment horizontal="left"/>
      <protection locked="0"/>
    </xf>
    <xf numFmtId="167" fontId="9" fillId="2" borderId="11" xfId="0" applyNumberFormat="1" applyFont="1" applyFill="1" applyBorder="1" applyAlignment="1" applyProtection="1">
      <alignment horizontal="left"/>
      <protection locked="0"/>
    </xf>
    <xf numFmtId="0" fontId="8" fillId="2" borderId="28" xfId="0" applyFont="1" applyFill="1" applyBorder="1" applyAlignment="1">
      <alignment horizontal="left"/>
    </xf>
    <xf numFmtId="0" fontId="8" fillId="2" borderId="34" xfId="0" applyFont="1" applyFill="1" applyBorder="1" applyAlignment="1">
      <alignment horizontal="left"/>
    </xf>
    <xf numFmtId="167" fontId="9" fillId="2" borderId="28" xfId="0" applyNumberFormat="1" applyFont="1" applyFill="1" applyBorder="1" applyAlignment="1" applyProtection="1">
      <alignment horizontal="left"/>
      <protection locked="0"/>
    </xf>
    <xf numFmtId="167" fontId="9" fillId="2" borderId="34" xfId="0" applyNumberFormat="1" applyFont="1" applyFill="1" applyBorder="1" applyAlignment="1" applyProtection="1">
      <alignment horizontal="left"/>
      <protection locked="0"/>
    </xf>
    <xf numFmtId="0" fontId="8" fillId="2" borderId="38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left"/>
    </xf>
    <xf numFmtId="0" fontId="6" fillId="4" borderId="28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167" fontId="9" fillId="2" borderId="15" xfId="0" applyNumberFormat="1" applyFont="1" applyFill="1" applyBorder="1" applyAlignment="1" applyProtection="1">
      <alignment horizontal="left"/>
      <protection locked="0"/>
    </xf>
    <xf numFmtId="167" fontId="9" fillId="2" borderId="16" xfId="0" applyNumberFormat="1" applyFont="1" applyFill="1" applyBorder="1" applyAlignment="1" applyProtection="1">
      <alignment horizontal="left"/>
      <protection locked="0"/>
    </xf>
    <xf numFmtId="167" fontId="9" fillId="2" borderId="17" xfId="0" applyNumberFormat="1" applyFont="1" applyFill="1" applyBorder="1" applyAlignment="1" applyProtection="1">
      <alignment horizontal="left"/>
      <protection locked="0"/>
    </xf>
    <xf numFmtId="0" fontId="8" fillId="2" borderId="21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left"/>
    </xf>
    <xf numFmtId="0" fontId="29" fillId="2" borderId="0" xfId="0" applyFont="1" applyFill="1" applyAlignment="1">
      <alignment horizontal="left" vertical="top"/>
    </xf>
    <xf numFmtId="0" fontId="30" fillId="2" borderId="0" xfId="0" applyFont="1" applyFill="1" applyAlignment="1">
      <alignment horizontal="left" vertical="top" wrapText="1"/>
    </xf>
    <xf numFmtId="0" fontId="29" fillId="2" borderId="0" xfId="0" applyFont="1" applyFill="1" applyAlignment="1">
      <alignment horizontal="left" vertical="top" wrapText="1"/>
    </xf>
    <xf numFmtId="0" fontId="29" fillId="2" borderId="8" xfId="0" applyFont="1" applyFill="1" applyBorder="1" applyAlignment="1">
      <alignment horizontal="left" vertical="center" wrapText="1"/>
    </xf>
    <xf numFmtId="0" fontId="11" fillId="3" borderId="57" xfId="0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/>
    </xf>
    <xf numFmtId="0" fontId="24" fillId="8" borderId="15" xfId="0" applyFont="1" applyFill="1" applyBorder="1" applyAlignment="1">
      <alignment horizontal="left" vertical="center"/>
    </xf>
    <xf numFmtId="0" fontId="24" fillId="8" borderId="16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167" fontId="24" fillId="8" borderId="15" xfId="0" applyNumberFormat="1" applyFont="1" applyFill="1" applyBorder="1" applyAlignment="1" applyProtection="1">
      <alignment horizontal="left" vertical="center"/>
      <protection locked="0"/>
    </xf>
    <xf numFmtId="167" fontId="24" fillId="8" borderId="16" xfId="0" applyNumberFormat="1" applyFont="1" applyFill="1" applyBorder="1" applyAlignment="1" applyProtection="1">
      <alignment horizontal="left" vertical="center"/>
      <protection locked="0"/>
    </xf>
    <xf numFmtId="167" fontId="24" fillId="8" borderId="17" xfId="0" applyNumberFormat="1" applyFont="1" applyFill="1" applyBorder="1" applyAlignment="1" applyProtection="1">
      <alignment horizontal="left" vertical="center"/>
      <protection locked="0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3" fillId="0" borderId="2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2" fillId="0" borderId="29" xfId="0" applyFont="1" applyBorder="1" applyAlignment="1">
      <alignment horizontal="left" wrapText="1"/>
    </xf>
    <xf numFmtId="0" fontId="24" fillId="8" borderId="17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2" fillId="0" borderId="6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6" xfId="0" applyFont="1" applyBorder="1" applyAlignment="1" applyProtection="1">
      <alignment horizontal="left" vertical="center"/>
      <protection locked="0"/>
    </xf>
    <xf numFmtId="0" fontId="22" fillId="0" borderId="14" xfId="0" applyFont="1" applyBorder="1" applyAlignment="1" applyProtection="1">
      <alignment horizontal="left" vertical="center"/>
      <protection locked="0"/>
    </xf>
    <xf numFmtId="0" fontId="22" fillId="0" borderId="3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5" xfId="0" applyFont="1" applyBorder="1" applyAlignment="1" applyProtection="1">
      <alignment horizontal="left" vertical="center"/>
      <protection locked="0"/>
    </xf>
    <xf numFmtId="0" fontId="21" fillId="0" borderId="29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2" borderId="0" xfId="0" applyFont="1" applyFill="1" applyAlignment="1">
      <alignment horizontal="left" wrapText="1"/>
    </xf>
    <xf numFmtId="0" fontId="54" fillId="20" borderId="10" xfId="0" applyFont="1" applyFill="1" applyBorder="1" applyAlignment="1">
      <alignment vertical="center" wrapText="1"/>
    </xf>
    <xf numFmtId="0" fontId="54" fillId="20" borderId="12" xfId="0" applyFont="1" applyFill="1" applyBorder="1" applyAlignment="1">
      <alignment vertical="center" wrapText="1"/>
    </xf>
    <xf numFmtId="0" fontId="54" fillId="20" borderId="7" xfId="0" applyFont="1" applyFill="1" applyBorder="1" applyAlignment="1">
      <alignment horizontal="center" vertical="center" wrapText="1"/>
    </xf>
    <xf numFmtId="0" fontId="54" fillId="20" borderId="13" xfId="0" applyFont="1" applyFill="1" applyBorder="1" applyAlignment="1">
      <alignment horizontal="center" vertical="center" wrapText="1"/>
    </xf>
    <xf numFmtId="0" fontId="54" fillId="20" borderId="11" xfId="0" applyFont="1" applyFill="1" applyBorder="1" applyAlignment="1">
      <alignment horizontal="center" vertical="center" wrapText="1"/>
    </xf>
    <xf numFmtId="0" fontId="54" fillId="20" borderId="42" xfId="0" applyFont="1" applyFill="1" applyBorder="1" applyAlignment="1">
      <alignment horizontal="center" vertical="center" wrapText="1"/>
    </xf>
    <xf numFmtId="0" fontId="54" fillId="2" borderId="0" xfId="0" applyFont="1" applyFill="1" applyAlignment="1">
      <alignment horizontal="center" vertical="center" wrapText="1"/>
    </xf>
    <xf numFmtId="14" fontId="20" fillId="0" borderId="53" xfId="0" applyNumberFormat="1" applyFont="1" applyBorder="1" applyAlignment="1">
      <alignment horizontal="center"/>
    </xf>
    <xf numFmtId="14" fontId="20" fillId="0" borderId="55" xfId="0" applyNumberFormat="1" applyFont="1" applyBorder="1" applyAlignment="1">
      <alignment horizontal="center"/>
    </xf>
    <xf numFmtId="0" fontId="54" fillId="20" borderId="20" xfId="0" applyFont="1" applyFill="1" applyBorder="1" applyAlignment="1">
      <alignment horizontal="center" vertical="center" wrapText="1"/>
    </xf>
    <xf numFmtId="0" fontId="54" fillId="20" borderId="108" xfId="0" applyFont="1" applyFill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167" fontId="9" fillId="2" borderId="19" xfId="0" applyNumberFormat="1" applyFont="1" applyFill="1" applyBorder="1" applyAlignment="1" applyProtection="1">
      <alignment horizontal="center"/>
      <protection locked="0"/>
    </xf>
    <xf numFmtId="167" fontId="9" fillId="2" borderId="32" xfId="0" applyNumberFormat="1" applyFont="1" applyFill="1" applyBorder="1" applyAlignment="1" applyProtection="1">
      <alignment horizontal="center"/>
      <protection locked="0"/>
    </xf>
    <xf numFmtId="167" fontId="9" fillId="2" borderId="33" xfId="0" applyNumberFormat="1" applyFont="1" applyFill="1" applyBorder="1" applyAlignment="1" applyProtection="1">
      <alignment horizontal="center"/>
      <protection locked="0"/>
    </xf>
    <xf numFmtId="0" fontId="12" fillId="0" borderId="47" xfId="0" applyFont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left"/>
    </xf>
    <xf numFmtId="167" fontId="9" fillId="2" borderId="38" xfId="0" applyNumberFormat="1" applyFont="1" applyFill="1" applyBorder="1" applyAlignment="1" applyProtection="1">
      <alignment horizontal="center"/>
      <protection locked="0"/>
    </xf>
    <xf numFmtId="167" fontId="9" fillId="2" borderId="18" xfId="0" applyNumberFormat="1" applyFont="1" applyFill="1" applyBorder="1" applyAlignment="1" applyProtection="1">
      <alignment horizontal="center"/>
      <protection locked="0"/>
    </xf>
    <xf numFmtId="167" fontId="9" fillId="2" borderId="37" xfId="0" applyNumberFormat="1" applyFont="1" applyFill="1" applyBorder="1" applyAlignment="1" applyProtection="1">
      <alignment horizontal="center"/>
      <protection locked="0"/>
    </xf>
    <xf numFmtId="167" fontId="9" fillId="2" borderId="28" xfId="0" applyNumberFormat="1" applyFont="1" applyFill="1" applyBorder="1" applyAlignment="1" applyProtection="1">
      <alignment horizontal="center"/>
      <protection locked="0"/>
    </xf>
    <xf numFmtId="167" fontId="9" fillId="2" borderId="34" xfId="0" applyNumberFormat="1" applyFont="1" applyFill="1" applyBorder="1" applyAlignment="1" applyProtection="1">
      <alignment horizontal="center"/>
      <protection locked="0"/>
    </xf>
    <xf numFmtId="167" fontId="9" fillId="2" borderId="35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8" fillId="2" borderId="92" xfId="0" applyFont="1" applyFill="1" applyBorder="1" applyAlignment="1">
      <alignment horizontal="left"/>
    </xf>
    <xf numFmtId="0" fontId="8" fillId="2" borderId="43" xfId="0" applyFont="1" applyFill="1" applyBorder="1" applyAlignment="1">
      <alignment horizontal="left"/>
    </xf>
    <xf numFmtId="167" fontId="9" fillId="2" borderId="92" xfId="0" applyNumberFormat="1" applyFont="1" applyFill="1" applyBorder="1" applyAlignment="1" applyProtection="1">
      <alignment horizontal="center"/>
      <protection locked="0"/>
    </xf>
    <xf numFmtId="167" fontId="9" fillId="2" borderId="43" xfId="0" applyNumberFormat="1" applyFont="1" applyFill="1" applyBorder="1" applyAlignment="1" applyProtection="1">
      <alignment horizontal="center"/>
      <protection locked="0"/>
    </xf>
    <xf numFmtId="167" fontId="9" fillId="2" borderId="109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3" fillId="0" borderId="49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6" fillId="0" borderId="76" xfId="0" applyFont="1" applyBorder="1" applyAlignment="1">
      <alignment horizontal="center"/>
    </xf>
    <xf numFmtId="0" fontId="26" fillId="0" borderId="73" xfId="0" applyFont="1" applyBorder="1" applyAlignment="1">
      <alignment horizontal="center"/>
    </xf>
    <xf numFmtId="0" fontId="26" fillId="0" borderId="80" xfId="0" applyFont="1" applyBorder="1" applyAlignment="1">
      <alignment horizontal="center"/>
    </xf>
    <xf numFmtId="0" fontId="33" fillId="3" borderId="82" xfId="0" applyFont="1" applyFill="1" applyBorder="1" applyAlignment="1">
      <alignment horizontal="center" vertical="center" textRotation="90" wrapText="1"/>
    </xf>
    <xf numFmtId="0" fontId="33" fillId="3" borderId="83" xfId="0" applyFont="1" applyFill="1" applyBorder="1" applyAlignment="1">
      <alignment horizontal="center" vertical="center" textRotation="90" wrapText="1"/>
    </xf>
    <xf numFmtId="0" fontId="33" fillId="3" borderId="15" xfId="0" applyFont="1" applyFill="1" applyBorder="1" applyAlignment="1">
      <alignment horizontal="center"/>
    </xf>
    <xf numFmtId="0" fontId="33" fillId="3" borderId="16" xfId="0" applyFont="1" applyFill="1" applyBorder="1" applyAlignment="1">
      <alignment horizontal="center"/>
    </xf>
    <xf numFmtId="0" fontId="33" fillId="3" borderId="17" xfId="0" applyFont="1" applyFill="1" applyBorder="1" applyAlignment="1">
      <alignment horizontal="center"/>
    </xf>
    <xf numFmtId="49" fontId="2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</cellXfs>
  <cellStyles count="6">
    <cellStyle name="%" xfId="2" xr:uid="{00000000-0005-0000-0000-000000000000}"/>
    <cellStyle name="Comma" xfId="3" builtinId="3"/>
    <cellStyle name="Currency" xfId="4" builtinId="4"/>
    <cellStyle name="Normal" xfId="0" builtinId="0"/>
    <cellStyle name="Normal 2" xfId="5" xr:uid="{BBC7B0BF-1539-4CA9-B0F1-39EA56F42A5A}"/>
    <cellStyle name="Normal 5" xfId="1" xr:uid="{00000000-0005-0000-0000-000005000000}"/>
  </cellStyles>
  <dxfs count="4"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152402</xdr:colOff>
      <xdr:row>3</xdr:row>
      <xdr:rowOff>114300</xdr:rowOff>
    </xdr:from>
    <xdr:to>
      <xdr:col>0</xdr:col>
      <xdr:colOff>600075</xdr:colOff>
      <xdr:row>4</xdr:row>
      <xdr:rowOff>171450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52402" y="685800"/>
          <a:ext cx="447673" cy="247650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suzsanna.pinter/AppData/Local/Microsoft/Windows/Temporary%20Internet%20Files/Content.Outlook/IV3XWA41/Copy%20of%20Keszulek_megrendelo_kiemelt_ugyfelek_reszere_201802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.voros/AppData/Local/Microsoft/Windows/Temporary%20Internet%20Files/Content.Outlook/JZ0CS78D/Keszulek_megrendelo_kiemelt_ugyfelek_reszere_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suzsanna.pinter\AppData\Local\Microsoft\Windows\INetCache\Content.Outlook\9VU24H7N\DKU_megrendelo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YIK"/>
      <sheetName val="Megrendelő"/>
      <sheetName val="KészülékÁrlista"/>
      <sheetName val="Választott tarifacsomag"/>
      <sheetName val="Új Számlafizetői nyilatkozat"/>
      <sheetName val="Számhordozhatósági kérdőív"/>
      <sheetName val="Számhordozhatósági tájékoztató"/>
      <sheetName val="Szolgáltatás megrendelő"/>
      <sheetName val="Telemetria megrendelő"/>
      <sheetName val="Flottakövetés megrendelő"/>
      <sheetName val="Mini bázis megrendelő"/>
      <sheetName val="MAP"/>
      <sheetName val="Kiegészítő opció"/>
      <sheetName val="Kiegészítő-kategória1"/>
      <sheetName val="Kiegészítő-kategória2"/>
      <sheetName val="Kiegészítő-kategória3"/>
      <sheetName val="Kiegészítő-kategória4"/>
      <sheetName val="Tartozék_megrendelő"/>
      <sheetName val="Sheet1"/>
      <sheetName val="Raw"/>
      <sheetName val="Ready Business"/>
      <sheetName val="Version_control"/>
      <sheetName val="Dani_nyers"/>
      <sheetName val="Tartozék"/>
      <sheetName val="Híváskontroll"/>
      <sheetName val="Számlaszétválasztás"/>
      <sheetName val="O365 megrendelés"/>
      <sheetName val="Sheet5"/>
      <sheetName val="O365 lemondá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YIK"/>
      <sheetName val="Megrendelő"/>
      <sheetName val="Új Számlafizetői nyilatkozat"/>
      <sheetName val="Számhordozhatósági kérdőív"/>
      <sheetName val="Számhordozhatósági tájékoztató"/>
      <sheetName val="Szolgáltatás megrendelő"/>
      <sheetName val="Telemetria megrendelő"/>
      <sheetName val="Mini bázis megrendelő"/>
      <sheetName val="Flottakövetés megrendelő"/>
      <sheetName val="Flottakövetés megrendelő_v1"/>
      <sheetName val="MAP"/>
      <sheetName val="Választott tarifacsomag"/>
      <sheetName val="Kiegészítő opció"/>
      <sheetName val="Kiegészítő-kategória1"/>
      <sheetName val="Kiegészítő-kategória2"/>
      <sheetName val="Kiegészítő-kategória3"/>
      <sheetName val="Kiegészítő-kategória4"/>
      <sheetName val="KészülékÁrlista"/>
      <sheetName val="Flottakövetés megrendelő_v2"/>
      <sheetName val="Tartozék_megrendelő"/>
      <sheetName val="Sheet1"/>
      <sheetName val="Raw"/>
      <sheetName val="Ready Business"/>
      <sheetName val="Version_control"/>
      <sheetName val="Dani_nyers"/>
      <sheetName val="Tartozé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YIK"/>
      <sheetName val="Megrendelő"/>
      <sheetName val="KészülékÁrlista"/>
      <sheetName val="Választott tarifacsomag"/>
      <sheetName val="Kiegészítő-kategória3"/>
      <sheetName val="Új számlafizetői nyilatkozat"/>
      <sheetName val="Számhordozhatósági kérdőív"/>
      <sheetName val="Számhordozási tájékoztató"/>
      <sheetName val="Szolgáltatás megrendelő"/>
      <sheetName val="Telemetria megrendelő"/>
      <sheetName val="Okos eszköz monitoring"/>
      <sheetName val="Flottakövetés megrendelő"/>
      <sheetName val="MAP"/>
      <sheetName val="Kiegészítő opció"/>
      <sheetName val="Kiegészítő-kategória1"/>
      <sheetName val="Kiegészítő-kategória2"/>
      <sheetName val="Kiegészítő-kategória4"/>
      <sheetName val="Tartozék_megrendelő"/>
      <sheetName val="Sheet1"/>
      <sheetName val="Raw"/>
      <sheetName val="Ready Business"/>
      <sheetName val="Version_control"/>
      <sheetName val="Dani_nyers"/>
      <sheetName val="Tartozék"/>
      <sheetName val="Híváskontroll"/>
      <sheetName val="Magánszámla-fizetői nyilatkozat"/>
      <sheetName val="Apple DEP"/>
      <sheetName val="Sheet2"/>
      <sheetName val="Sheet6"/>
    </sheetNames>
    <sheetDataSet>
      <sheetData sheetId="0" refreshError="1"/>
      <sheetData sheetId="1">
        <row r="1">
          <cell r="I1">
            <v>45267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58"/>
  <sheetViews>
    <sheetView showGridLines="0" workbookViewId="0">
      <selection sqref="A1:O2"/>
    </sheetView>
  </sheetViews>
  <sheetFormatPr defaultColWidth="9.140625" defaultRowHeight="15" outlineLevelRow="1" x14ac:dyDescent="0.25"/>
  <cols>
    <col min="1" max="16384" width="9.140625" style="136"/>
  </cols>
  <sheetData>
    <row r="1" spans="1:35" x14ac:dyDescent="0.25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AI1" s="136" t="s">
        <v>1</v>
      </c>
    </row>
    <row r="2" spans="1:35" x14ac:dyDescent="0.25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AI2" s="136" t="s">
        <v>2</v>
      </c>
    </row>
    <row r="4" spans="1:35" ht="18" x14ac:dyDescent="0.25">
      <c r="B4" s="274" t="s">
        <v>3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</row>
    <row r="6" spans="1:35" ht="38.25" customHeight="1" x14ac:dyDescent="0.3">
      <c r="B6" s="268" t="s">
        <v>4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</row>
    <row r="7" spans="1:35" ht="36" customHeight="1" outlineLevel="1" x14ac:dyDescent="0.25">
      <c r="B7" s="275" t="s">
        <v>5</v>
      </c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</row>
    <row r="8" spans="1:35" ht="35.25" customHeight="1" outlineLevel="1" x14ac:dyDescent="0.25">
      <c r="B8" s="276" t="s">
        <v>6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</row>
    <row r="9" spans="1:35" ht="45" customHeight="1" outlineLevel="1" x14ac:dyDescent="0.25">
      <c r="B9" s="275" t="s">
        <v>7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</row>
    <row r="11" spans="1:35" ht="18.75" x14ac:dyDescent="0.3">
      <c r="B11" s="268" t="s">
        <v>8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</row>
    <row r="12" spans="1:35" ht="32.25" customHeight="1" outlineLevel="1" x14ac:dyDescent="0.25">
      <c r="B12" s="267" t="s">
        <v>9</v>
      </c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</row>
    <row r="14" spans="1:35" ht="18.75" x14ac:dyDescent="0.3">
      <c r="B14" s="268" t="s">
        <v>10</v>
      </c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</row>
    <row r="15" spans="1:35" ht="51.75" customHeight="1" outlineLevel="1" x14ac:dyDescent="0.25">
      <c r="B15" s="267" t="s">
        <v>11</v>
      </c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</row>
    <row r="17" spans="2:15" ht="18.75" x14ac:dyDescent="0.3">
      <c r="B17" s="268" t="s">
        <v>12</v>
      </c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</row>
    <row r="18" spans="2:15" outlineLevel="1" x14ac:dyDescent="0.25">
      <c r="B18" s="136" t="s">
        <v>13</v>
      </c>
    </row>
    <row r="21" spans="2:15" ht="18.75" x14ac:dyDescent="0.3">
      <c r="B21" s="268" t="s">
        <v>14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</row>
    <row r="22" spans="2:15" outlineLevel="1" x14ac:dyDescent="0.25">
      <c r="B22" s="136" t="s">
        <v>15</v>
      </c>
    </row>
    <row r="23" spans="2:15" outlineLevel="1" x14ac:dyDescent="0.25">
      <c r="C23" s="137"/>
    </row>
    <row r="25" spans="2:15" ht="18.75" x14ac:dyDescent="0.3">
      <c r="B25" s="268" t="s">
        <v>16</v>
      </c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</row>
    <row r="26" spans="2:15" ht="72.599999999999994" customHeight="1" outlineLevel="1" x14ac:dyDescent="0.25">
      <c r="B26" s="267" t="s">
        <v>17</v>
      </c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</row>
    <row r="28" spans="2:15" ht="36.75" customHeight="1" x14ac:dyDescent="0.3">
      <c r="B28" s="268" t="s">
        <v>18</v>
      </c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</row>
    <row r="29" spans="2:15" outlineLevel="1" x14ac:dyDescent="0.25">
      <c r="B29" s="270" t="s">
        <v>19</v>
      </c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</row>
    <row r="31" spans="2:15" ht="18.75" x14ac:dyDescent="0.3">
      <c r="B31" s="268" t="s">
        <v>20</v>
      </c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</row>
    <row r="32" spans="2:15" ht="31.5" customHeight="1" outlineLevel="1" x14ac:dyDescent="0.25">
      <c r="B32" s="267" t="s">
        <v>21</v>
      </c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</row>
    <row r="35" spans="2:15" ht="18.75" x14ac:dyDescent="0.3">
      <c r="B35" s="268" t="s">
        <v>22</v>
      </c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</row>
    <row r="36" spans="2:15" ht="46.5" customHeight="1" outlineLevel="1" x14ac:dyDescent="0.25">
      <c r="B36" s="267" t="s">
        <v>23</v>
      </c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</row>
    <row r="38" spans="2:15" ht="18.75" x14ac:dyDescent="0.3">
      <c r="B38" s="268" t="s">
        <v>24</v>
      </c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</row>
    <row r="39" spans="2:15" ht="32.25" customHeight="1" outlineLevel="1" x14ac:dyDescent="0.25">
      <c r="B39" s="267" t="s">
        <v>25</v>
      </c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</row>
    <row r="40" spans="2:15" outlineLevel="1" x14ac:dyDescent="0.25">
      <c r="B40" s="271" t="s">
        <v>26</v>
      </c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</row>
    <row r="42" spans="2:15" ht="18.75" x14ac:dyDescent="0.3">
      <c r="B42" s="268" t="s">
        <v>27</v>
      </c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</row>
    <row r="43" spans="2:15" outlineLevel="1" x14ac:dyDescent="0.25">
      <c r="B43" s="267" t="s">
        <v>28</v>
      </c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</row>
    <row r="45" spans="2:15" ht="18.75" x14ac:dyDescent="0.3">
      <c r="B45" s="268" t="s">
        <v>29</v>
      </c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</row>
    <row r="46" spans="2:15" outlineLevel="1" x14ac:dyDescent="0.25">
      <c r="B46" s="271" t="s">
        <v>30</v>
      </c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</row>
    <row r="49" spans="2:15" ht="18.75" x14ac:dyDescent="0.3">
      <c r="B49" s="268" t="s">
        <v>31</v>
      </c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</row>
    <row r="50" spans="2:15" ht="60" customHeight="1" x14ac:dyDescent="0.25">
      <c r="B50" s="269" t="s">
        <v>32</v>
      </c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</row>
    <row r="51" spans="2:15" ht="18.75" x14ac:dyDescent="0.3">
      <c r="B51" s="268" t="s">
        <v>33</v>
      </c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</row>
    <row r="52" spans="2:15" ht="68.45" customHeight="1" x14ac:dyDescent="0.25">
      <c r="B52" s="269" t="s">
        <v>34</v>
      </c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</row>
    <row r="53" spans="2:15" ht="18.75" x14ac:dyDescent="0.3">
      <c r="B53" s="268" t="s">
        <v>35</v>
      </c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</row>
    <row r="54" spans="2:15" ht="76.5" customHeight="1" x14ac:dyDescent="0.25">
      <c r="B54" s="269" t="s">
        <v>36</v>
      </c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</row>
    <row r="55" spans="2:15" ht="18.75" x14ac:dyDescent="0.3">
      <c r="B55" s="268" t="s">
        <v>37</v>
      </c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2:15" ht="135.75" customHeight="1" x14ac:dyDescent="0.25">
      <c r="B56" s="269" t="s">
        <v>38</v>
      </c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</row>
    <row r="57" spans="2:15" ht="18.75" x14ac:dyDescent="0.3">
      <c r="B57" s="268" t="s">
        <v>39</v>
      </c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</row>
    <row r="58" spans="2:15" ht="36.75" customHeight="1" x14ac:dyDescent="0.25">
      <c r="B58" s="267" t="s">
        <v>40</v>
      </c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</row>
  </sheetData>
  <mergeCells count="37">
    <mergeCell ref="A1:O2"/>
    <mergeCell ref="B4:O4"/>
    <mergeCell ref="B26:O26"/>
    <mergeCell ref="B6:O6"/>
    <mergeCell ref="B7:O7"/>
    <mergeCell ref="B8:O8"/>
    <mergeCell ref="B9:O9"/>
    <mergeCell ref="B14:O14"/>
    <mergeCell ref="B15:O15"/>
    <mergeCell ref="B17:O17"/>
    <mergeCell ref="B52:O52"/>
    <mergeCell ref="B49:O49"/>
    <mergeCell ref="B50:O50"/>
    <mergeCell ref="B51:O51"/>
    <mergeCell ref="B32:O32"/>
    <mergeCell ref="B46:O46"/>
    <mergeCell ref="B43:O43"/>
    <mergeCell ref="B45:O45"/>
    <mergeCell ref="B40:N40"/>
    <mergeCell ref="B42:O42"/>
    <mergeCell ref="B29:O29"/>
    <mergeCell ref="B31:O31"/>
    <mergeCell ref="B11:O11"/>
    <mergeCell ref="B12:O12"/>
    <mergeCell ref="B39:O39"/>
    <mergeCell ref="B35:O35"/>
    <mergeCell ref="B36:O36"/>
    <mergeCell ref="B38:O38"/>
    <mergeCell ref="B28:O28"/>
    <mergeCell ref="B21:O21"/>
    <mergeCell ref="B25:O25"/>
    <mergeCell ref="B58:O58"/>
    <mergeCell ref="B53:O53"/>
    <mergeCell ref="B54:O54"/>
    <mergeCell ref="B55:O55"/>
    <mergeCell ref="B56:O56"/>
    <mergeCell ref="B57:O57"/>
  </mergeCells>
  <pageMargins left="0.7" right="0.7" top="0.75" bottom="0.75" header="0.3" footer="0.3"/>
  <pageSetup paperSize="9" orientation="portrait" r:id="rId1"/>
  <headerFooter>
    <oddFooter>&amp;L&amp;1#&amp;"Calibri"&amp;7&amp;K000000C2 General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AG22"/>
  <sheetViews>
    <sheetView showGridLines="0" topLeftCell="B1" workbookViewId="0">
      <selection activeCell="L10" sqref="L10:L14"/>
    </sheetView>
  </sheetViews>
  <sheetFormatPr defaultColWidth="9.140625" defaultRowHeight="14.25" x14ac:dyDescent="0.2"/>
  <cols>
    <col min="1" max="1" width="31" style="1" bestFit="1" customWidth="1"/>
    <col min="2" max="2" width="9.140625" style="1" customWidth="1"/>
    <col min="3" max="3" width="13.85546875" style="1" customWidth="1"/>
    <col min="4" max="4" width="9.140625" style="1" customWidth="1"/>
    <col min="5" max="5" width="8.85546875" style="1" customWidth="1"/>
    <col min="6" max="6" width="9" style="1" customWidth="1"/>
    <col min="7" max="7" width="9.140625" style="1" customWidth="1"/>
    <col min="8" max="8" width="10.140625" style="1" bestFit="1" customWidth="1"/>
    <col min="9" max="9" width="9.140625" style="1" bestFit="1" customWidth="1"/>
    <col min="10" max="10" width="6.5703125" style="1" bestFit="1" customWidth="1"/>
    <col min="11" max="11" width="9.140625" style="1"/>
    <col min="12" max="12" width="9" style="1" bestFit="1" customWidth="1"/>
    <col min="13" max="13" width="6.140625" style="1" bestFit="1" customWidth="1"/>
    <col min="14" max="14" width="2.5703125" style="1" bestFit="1" customWidth="1"/>
    <col min="15" max="16" width="7.140625" style="1" bestFit="1" customWidth="1"/>
    <col min="17" max="17" width="9.140625" style="1"/>
    <col min="18" max="18" width="47.85546875" style="1" bestFit="1" customWidth="1"/>
    <col min="19" max="20" width="9.140625" style="1"/>
    <col min="21" max="21" width="32.140625" style="1" bestFit="1" customWidth="1"/>
    <col min="22" max="22" width="38.85546875" style="1" bestFit="1" customWidth="1"/>
    <col min="23" max="23" width="28.140625" style="1" customWidth="1"/>
    <col min="24" max="25" width="9.140625" style="1"/>
    <col min="26" max="26" width="12.42578125" style="1" bestFit="1" customWidth="1"/>
    <col min="27" max="27" width="9.140625" style="1"/>
    <col min="28" max="28" width="18" style="1" customWidth="1"/>
    <col min="29" max="31" width="9.140625" style="1"/>
    <col min="32" max="32" width="51.5703125" style="1" bestFit="1" customWidth="1"/>
    <col min="33" max="16384" width="9.140625" style="1"/>
  </cols>
  <sheetData>
    <row r="1" spans="1:33" x14ac:dyDescent="0.2">
      <c r="A1" s="34" t="s">
        <v>513</v>
      </c>
      <c r="C1" s="119" t="s">
        <v>134</v>
      </c>
      <c r="D1" s="34" t="s">
        <v>514</v>
      </c>
      <c r="E1" s="34" t="s">
        <v>515</v>
      </c>
      <c r="F1" s="34" t="s">
        <v>515</v>
      </c>
      <c r="O1" s="34" t="s">
        <v>516</v>
      </c>
      <c r="P1" s="34" t="s">
        <v>517</v>
      </c>
      <c r="R1" s="34" t="s">
        <v>518</v>
      </c>
      <c r="S1" s="34">
        <f ca="1">SUM(S2:S12)</f>
        <v>0</v>
      </c>
      <c r="U1" s="34" t="s">
        <v>519</v>
      </c>
      <c r="V1" s="34" t="s">
        <v>520</v>
      </c>
      <c r="AB1" s="34" t="s">
        <v>483</v>
      </c>
      <c r="AF1" s="34" t="s">
        <v>521</v>
      </c>
      <c r="AG1" s="1" t="s">
        <v>522</v>
      </c>
    </row>
    <row r="2" spans="1:33" ht="14.25" customHeight="1" x14ac:dyDescent="0.2">
      <c r="A2" s="3" t="s">
        <v>80</v>
      </c>
      <c r="B2" s="3"/>
      <c r="C2" s="1" t="s">
        <v>523</v>
      </c>
      <c r="D2" s="1" t="s">
        <v>139</v>
      </c>
      <c r="E2" s="2">
        <v>490</v>
      </c>
      <c r="F2" s="2">
        <v>790</v>
      </c>
      <c r="G2" s="3"/>
      <c r="H2" s="1" t="s">
        <v>524</v>
      </c>
      <c r="I2" s="1" t="s">
        <v>525</v>
      </c>
      <c r="J2" s="1" t="s">
        <v>486</v>
      </c>
      <c r="L2" s="1" t="str">
        <f t="shared" ref="L2:L7" si="0">M2&amp;"_"&amp;N2</f>
        <v>ALAP_S</v>
      </c>
      <c r="M2" s="1" t="s">
        <v>523</v>
      </c>
      <c r="N2" s="1" t="s">
        <v>139</v>
      </c>
      <c r="O2" s="4">
        <v>490</v>
      </c>
      <c r="P2" s="4">
        <v>3543</v>
      </c>
      <c r="R2" s="1" t="s">
        <v>526</v>
      </c>
      <c r="S2" s="1">
        <f ca="1">COUNTIFS(Megrendelő!I:I,MAP!R2)</f>
        <v>0</v>
      </c>
      <c r="U2" s="1" t="s">
        <v>527</v>
      </c>
      <c r="V2" s="1" t="s">
        <v>528</v>
      </c>
      <c r="AF2" s="1" t="s">
        <v>529</v>
      </c>
      <c r="AG2" s="1">
        <v>6499</v>
      </c>
    </row>
    <row r="3" spans="1:33" x14ac:dyDescent="0.2">
      <c r="A3" s="3" t="s">
        <v>84</v>
      </c>
      <c r="B3" s="3"/>
      <c r="C3" s="1" t="s">
        <v>530</v>
      </c>
      <c r="D3" s="1" t="s">
        <v>146</v>
      </c>
      <c r="E3" s="2">
        <v>1090</v>
      </c>
      <c r="F3" s="2">
        <v>1590</v>
      </c>
      <c r="G3" s="3"/>
      <c r="H3" s="1" t="s">
        <v>531</v>
      </c>
      <c r="I3" s="1" t="s">
        <v>532</v>
      </c>
      <c r="J3" s="1" t="s">
        <v>533</v>
      </c>
      <c r="L3" s="1" t="str">
        <f t="shared" si="0"/>
        <v>ALAP_M</v>
      </c>
      <c r="M3" s="1" t="s">
        <v>523</v>
      </c>
      <c r="N3" s="1" t="s">
        <v>146</v>
      </c>
      <c r="O3" s="4">
        <v>1090</v>
      </c>
      <c r="P3" s="4">
        <v>7874</v>
      </c>
      <c r="R3" s="1" t="s">
        <v>258</v>
      </c>
      <c r="S3" s="1">
        <f ca="1">COUNTIFS(Megrendelő!I:I,MAP!R3)</f>
        <v>0</v>
      </c>
      <c r="U3" s="1" t="s">
        <v>534</v>
      </c>
      <c r="V3" s="1" t="s">
        <v>535</v>
      </c>
      <c r="X3" s="1" t="s">
        <v>536</v>
      </c>
      <c r="Y3" s="1" t="s">
        <v>537</v>
      </c>
      <c r="Z3" s="1" t="s">
        <v>537</v>
      </c>
      <c r="AA3" s="1" t="s">
        <v>538</v>
      </c>
      <c r="AB3" s="1" t="s">
        <v>539</v>
      </c>
      <c r="AF3" s="1" t="s">
        <v>540</v>
      </c>
      <c r="AG3" s="1">
        <v>5299</v>
      </c>
    </row>
    <row r="4" spans="1:33" x14ac:dyDescent="0.2">
      <c r="A4" s="3" t="s">
        <v>541</v>
      </c>
      <c r="B4" s="3"/>
      <c r="C4" s="9" t="s">
        <v>158</v>
      </c>
      <c r="D4" s="1" t="s">
        <v>149</v>
      </c>
      <c r="E4" s="2">
        <v>1990</v>
      </c>
      <c r="F4" s="2">
        <v>2590</v>
      </c>
      <c r="G4" s="3"/>
      <c r="I4" s="1" t="s">
        <v>542</v>
      </c>
      <c r="L4" s="1" t="str">
        <f t="shared" si="0"/>
        <v>ALAP_L</v>
      </c>
      <c r="M4" s="1" t="s">
        <v>523</v>
      </c>
      <c r="N4" s="1" t="s">
        <v>149</v>
      </c>
      <c r="O4" s="4">
        <v>1990</v>
      </c>
      <c r="P4" s="4">
        <v>15748</v>
      </c>
      <c r="R4" s="1" t="s">
        <v>259</v>
      </c>
      <c r="S4" s="1">
        <f ca="1">COUNTIFS(Megrendelő!I:I,MAP!R4)</f>
        <v>0</v>
      </c>
      <c r="U4" s="1" t="s">
        <v>543</v>
      </c>
      <c r="V4" s="1" t="s">
        <v>544</v>
      </c>
      <c r="X4" s="1" t="s">
        <v>545</v>
      </c>
      <c r="Y4" s="1" t="s">
        <v>546</v>
      </c>
      <c r="Z4" s="1" t="s">
        <v>546</v>
      </c>
      <c r="AA4" s="1" t="s">
        <v>86</v>
      </c>
      <c r="AB4" s="1" t="s">
        <v>547</v>
      </c>
      <c r="AF4" s="1" t="s">
        <v>548</v>
      </c>
      <c r="AG4" s="1">
        <v>8299</v>
      </c>
    </row>
    <row r="5" spans="1:33" x14ac:dyDescent="0.2">
      <c r="A5" s="3" t="s">
        <v>76</v>
      </c>
      <c r="B5" s="3"/>
      <c r="G5" s="3"/>
      <c r="I5" s="1" t="s">
        <v>549</v>
      </c>
      <c r="L5" s="1" t="str">
        <f t="shared" si="0"/>
        <v>EXTRA_S</v>
      </c>
      <c r="M5" s="1" t="s">
        <v>530</v>
      </c>
      <c r="N5" s="1" t="s">
        <v>139</v>
      </c>
      <c r="O5" s="4">
        <v>790</v>
      </c>
      <c r="P5" s="4">
        <v>4742</v>
      </c>
      <c r="R5" s="1" t="s">
        <v>260</v>
      </c>
      <c r="S5" s="1">
        <f ca="1">COUNTIFS(Megrendelő!I:I,MAP!R5)</f>
        <v>0</v>
      </c>
      <c r="U5" s="1" t="s">
        <v>550</v>
      </c>
      <c r="V5" s="1" t="s">
        <v>528</v>
      </c>
      <c r="AB5" s="1" t="s">
        <v>551</v>
      </c>
      <c r="AF5" s="1" t="s">
        <v>552</v>
      </c>
      <c r="AG5" s="1">
        <v>8299</v>
      </c>
    </row>
    <row r="6" spans="1:33" x14ac:dyDescent="0.2">
      <c r="A6" s="3" t="s">
        <v>553</v>
      </c>
      <c r="B6" s="3"/>
      <c r="G6" s="3"/>
      <c r="I6" s="1" t="s">
        <v>554</v>
      </c>
      <c r="L6" s="1" t="str">
        <f t="shared" si="0"/>
        <v>EXTRA_M</v>
      </c>
      <c r="M6" s="1" t="s">
        <v>530</v>
      </c>
      <c r="N6" s="1" t="s">
        <v>146</v>
      </c>
      <c r="O6" s="4">
        <v>1590</v>
      </c>
      <c r="P6" s="4">
        <v>11811</v>
      </c>
      <c r="R6" s="1" t="s">
        <v>342</v>
      </c>
      <c r="S6" s="1">
        <f ca="1">COUNTIFS(Megrendelő!I:I,MAP!R6)</f>
        <v>0</v>
      </c>
      <c r="U6" s="1" t="s">
        <v>555</v>
      </c>
      <c r="V6" s="1" t="s">
        <v>535</v>
      </c>
      <c r="AF6" s="1" t="s">
        <v>556</v>
      </c>
      <c r="AG6" s="1">
        <v>19999</v>
      </c>
    </row>
    <row r="7" spans="1:33" x14ac:dyDescent="0.2">
      <c r="A7" s="1" t="s">
        <v>124</v>
      </c>
      <c r="B7" s="3"/>
      <c r="G7" s="3"/>
      <c r="L7" s="1" t="str">
        <f t="shared" si="0"/>
        <v>EXTRA_L</v>
      </c>
      <c r="M7" s="1" t="s">
        <v>530</v>
      </c>
      <c r="N7" s="1" t="s">
        <v>149</v>
      </c>
      <c r="O7" s="4">
        <v>2590</v>
      </c>
      <c r="P7" s="4">
        <v>19685</v>
      </c>
      <c r="R7" s="1" t="s">
        <v>343</v>
      </c>
      <c r="S7" s="1">
        <f ca="1">COUNTIFS(Megrendelő!I:I,MAP!R7)</f>
        <v>0</v>
      </c>
      <c r="U7" s="1" t="s">
        <v>557</v>
      </c>
      <c r="V7" s="1" t="s">
        <v>544</v>
      </c>
      <c r="X7" s="1" t="s">
        <v>558</v>
      </c>
      <c r="AB7" s="1" t="s">
        <v>559</v>
      </c>
      <c r="AF7" s="1" t="s">
        <v>560</v>
      </c>
      <c r="AG7" s="1">
        <v>6999</v>
      </c>
    </row>
    <row r="8" spans="1:33" x14ac:dyDescent="0.2">
      <c r="B8" s="3"/>
      <c r="G8" s="3"/>
      <c r="R8" s="1" t="s">
        <v>344</v>
      </c>
      <c r="S8" s="1">
        <f ca="1">COUNTIFS(Megrendelő!I:I,MAP!R8)</f>
        <v>0</v>
      </c>
      <c r="U8" s="1" t="s">
        <v>561</v>
      </c>
      <c r="V8" s="1" t="s">
        <v>528</v>
      </c>
      <c r="X8" s="1" t="s">
        <v>562</v>
      </c>
      <c r="AF8" s="1" t="s">
        <v>563</v>
      </c>
      <c r="AG8" s="1">
        <v>39999</v>
      </c>
    </row>
    <row r="9" spans="1:33" ht="15" thickBot="1" x14ac:dyDescent="0.25">
      <c r="R9" s="1" t="s">
        <v>345</v>
      </c>
      <c r="S9" s="1">
        <f ca="1">COUNTIFS(Megrendelő!I:I,MAP!R9)</f>
        <v>0</v>
      </c>
      <c r="U9" s="1" t="s">
        <v>564</v>
      </c>
      <c r="V9" s="1" t="s">
        <v>535</v>
      </c>
      <c r="X9" s="1" t="s">
        <v>565</v>
      </c>
      <c r="AF9" s="1" t="s">
        <v>566</v>
      </c>
      <c r="AG9" s="1">
        <v>9999</v>
      </c>
    </row>
    <row r="10" spans="1:33" ht="15.75" thickBot="1" x14ac:dyDescent="0.3">
      <c r="D10" s="429" t="s">
        <v>515</v>
      </c>
      <c r="E10" s="430"/>
      <c r="F10" s="430"/>
      <c r="G10" s="430" t="s">
        <v>567</v>
      </c>
      <c r="H10" s="430"/>
      <c r="I10" s="431"/>
      <c r="L10" s="1" t="s">
        <v>568</v>
      </c>
      <c r="R10" s="1" t="s">
        <v>346</v>
      </c>
      <c r="S10" s="1">
        <f ca="1">COUNTIFS(Megrendelő!I:I,MAP!R10)</f>
        <v>0</v>
      </c>
      <c r="U10" s="1" t="s">
        <v>569</v>
      </c>
      <c r="V10" s="1" t="s">
        <v>544</v>
      </c>
      <c r="X10" s="1" t="s">
        <v>570</v>
      </c>
      <c r="AF10" s="1" t="s">
        <v>571</v>
      </c>
      <c r="AG10" s="1">
        <v>16999</v>
      </c>
    </row>
    <row r="11" spans="1:33" ht="12.75" customHeight="1" x14ac:dyDescent="0.2">
      <c r="D11" s="424" t="s">
        <v>134</v>
      </c>
      <c r="E11" s="425"/>
      <c r="F11" s="425"/>
      <c r="G11" s="424" t="s">
        <v>134</v>
      </c>
      <c r="H11" s="425"/>
      <c r="I11" s="426"/>
      <c r="L11" s="1" t="s">
        <v>572</v>
      </c>
      <c r="R11" s="1" t="s">
        <v>347</v>
      </c>
      <c r="S11" s="1">
        <f ca="1">COUNTIFS(Megrendelő!I:I,MAP!R11)</f>
        <v>0</v>
      </c>
      <c r="U11" s="1" t="s">
        <v>573</v>
      </c>
      <c r="V11" s="1" t="s">
        <v>528</v>
      </c>
      <c r="X11" s="1" t="s">
        <v>574</v>
      </c>
      <c r="AF11" s="1" t="s">
        <v>575</v>
      </c>
      <c r="AG11" s="1">
        <v>119990</v>
      </c>
    </row>
    <row r="12" spans="1:33" ht="19.5" thickBot="1" x14ac:dyDescent="0.35">
      <c r="D12" s="130" t="s">
        <v>139</v>
      </c>
      <c r="E12" s="128" t="s">
        <v>146</v>
      </c>
      <c r="F12" s="129" t="s">
        <v>149</v>
      </c>
      <c r="G12" s="130" t="s">
        <v>139</v>
      </c>
      <c r="H12" s="128" t="s">
        <v>146</v>
      </c>
      <c r="I12" s="133" t="s">
        <v>149</v>
      </c>
      <c r="L12" s="1" t="s">
        <v>576</v>
      </c>
      <c r="R12" s="1" t="s">
        <v>348</v>
      </c>
      <c r="S12" s="1">
        <f ca="1">COUNTIFS(Megrendelő!I:I,MAP!R12)</f>
        <v>0</v>
      </c>
      <c r="U12" s="1" t="s">
        <v>577</v>
      </c>
      <c r="V12" s="1" t="s">
        <v>578</v>
      </c>
      <c r="X12" s="1" t="s">
        <v>579</v>
      </c>
      <c r="AF12" s="1" t="s">
        <v>580</v>
      </c>
      <c r="AG12" s="1">
        <v>7999</v>
      </c>
    </row>
    <row r="13" spans="1:33" ht="18.75" x14ac:dyDescent="0.2">
      <c r="B13" s="427" t="s">
        <v>581</v>
      </c>
      <c r="C13" s="131" t="s">
        <v>251</v>
      </c>
      <c r="D13" s="120">
        <v>490</v>
      </c>
      <c r="E13" s="121">
        <v>1090</v>
      </c>
      <c r="F13" s="122">
        <v>1990</v>
      </c>
      <c r="G13" s="123">
        <v>3543</v>
      </c>
      <c r="H13" s="121">
        <v>7874</v>
      </c>
      <c r="I13" s="122">
        <v>15748</v>
      </c>
      <c r="L13" s="1" t="s">
        <v>582</v>
      </c>
      <c r="U13" s="1" t="s">
        <v>583</v>
      </c>
      <c r="V13" s="1" t="s">
        <v>584</v>
      </c>
      <c r="X13" s="1" t="s">
        <v>585</v>
      </c>
      <c r="AF13" s="1" t="s">
        <v>586</v>
      </c>
      <c r="AG13" s="1">
        <v>2399</v>
      </c>
    </row>
    <row r="14" spans="1:33" ht="19.5" thickBot="1" x14ac:dyDescent="0.25">
      <c r="B14" s="428"/>
      <c r="C14" s="132" t="s">
        <v>587</v>
      </c>
      <c r="D14" s="124">
        <v>790</v>
      </c>
      <c r="E14" s="125">
        <v>1590</v>
      </c>
      <c r="F14" s="126">
        <v>2590</v>
      </c>
      <c r="G14" s="127">
        <v>4742</v>
      </c>
      <c r="H14" s="125">
        <v>11811</v>
      </c>
      <c r="I14" s="126">
        <v>19685</v>
      </c>
      <c r="L14" s="1" t="s">
        <v>588</v>
      </c>
      <c r="U14" s="1" t="s">
        <v>589</v>
      </c>
      <c r="V14" s="1" t="s">
        <v>590</v>
      </c>
      <c r="X14" s="1" t="s">
        <v>591</v>
      </c>
    </row>
    <row r="15" spans="1:33" x14ac:dyDescent="0.2">
      <c r="U15" s="1" t="s">
        <v>592</v>
      </c>
      <c r="V15" s="1" t="s">
        <v>593</v>
      </c>
      <c r="X15" s="1" t="s">
        <v>594</v>
      </c>
    </row>
    <row r="16" spans="1:33" x14ac:dyDescent="0.2">
      <c r="U16" s="1" t="s">
        <v>595</v>
      </c>
      <c r="V16" s="1" t="s">
        <v>528</v>
      </c>
      <c r="X16" s="1" t="s">
        <v>596</v>
      </c>
    </row>
    <row r="17" spans="2:24" ht="15" thickBot="1" x14ac:dyDescent="0.25">
      <c r="U17" s="1" t="s">
        <v>597</v>
      </c>
      <c r="V17" s="1" t="s">
        <v>578</v>
      </c>
      <c r="X17" s="1" t="s">
        <v>598</v>
      </c>
    </row>
    <row r="18" spans="2:24" ht="15.75" thickBot="1" x14ac:dyDescent="0.3">
      <c r="D18" s="429" t="s">
        <v>515</v>
      </c>
      <c r="E18" s="430"/>
      <c r="F18" s="430"/>
      <c r="G18" s="430" t="s">
        <v>567</v>
      </c>
      <c r="H18" s="430"/>
      <c r="I18" s="431"/>
      <c r="U18" s="1" t="s">
        <v>599</v>
      </c>
      <c r="V18" s="1" t="s">
        <v>584</v>
      </c>
      <c r="X18" s="1" t="s">
        <v>600</v>
      </c>
    </row>
    <row r="19" spans="2:24" x14ac:dyDescent="0.2">
      <c r="D19" s="424" t="s">
        <v>134</v>
      </c>
      <c r="E19" s="425"/>
      <c r="F19" s="425"/>
      <c r="G19" s="424" t="s">
        <v>134</v>
      </c>
      <c r="H19" s="425"/>
      <c r="I19" s="426"/>
      <c r="U19" s="1" t="s">
        <v>601</v>
      </c>
      <c r="V19" s="1" t="s">
        <v>590</v>
      </c>
    </row>
    <row r="20" spans="2:24" ht="19.5" thickBot="1" x14ac:dyDescent="0.35">
      <c r="D20" s="130" t="s">
        <v>139</v>
      </c>
      <c r="E20" s="128" t="s">
        <v>146</v>
      </c>
      <c r="F20" s="129" t="s">
        <v>149</v>
      </c>
      <c r="G20" s="130" t="s">
        <v>139</v>
      </c>
      <c r="H20" s="128" t="s">
        <v>146</v>
      </c>
      <c r="I20" s="133" t="s">
        <v>149</v>
      </c>
      <c r="U20" s="1" t="s">
        <v>602</v>
      </c>
      <c r="V20" s="1" t="s">
        <v>593</v>
      </c>
    </row>
    <row r="21" spans="2:24" ht="30" customHeight="1" x14ac:dyDescent="0.2">
      <c r="B21" s="427" t="s">
        <v>581</v>
      </c>
      <c r="C21" s="131" t="s">
        <v>251</v>
      </c>
      <c r="D21" s="120">
        <f t="shared" ref="D21:I22" si="1">D13/1.27</f>
        <v>385.82677165354329</v>
      </c>
      <c r="E21" s="121">
        <f t="shared" si="1"/>
        <v>858.26771653543301</v>
      </c>
      <c r="F21" s="122">
        <f t="shared" si="1"/>
        <v>1566.9291338582677</v>
      </c>
      <c r="G21" s="123">
        <f t="shared" si="1"/>
        <v>2789.7637795275591</v>
      </c>
      <c r="H21" s="121">
        <f t="shared" si="1"/>
        <v>6200</v>
      </c>
      <c r="I21" s="122">
        <f t="shared" si="1"/>
        <v>12400</v>
      </c>
    </row>
    <row r="22" spans="2:24" ht="30" customHeight="1" thickBot="1" x14ac:dyDescent="0.25">
      <c r="B22" s="428"/>
      <c r="C22" s="132" t="s">
        <v>587</v>
      </c>
      <c r="D22" s="124">
        <f t="shared" si="1"/>
        <v>622.04724409448818</v>
      </c>
      <c r="E22" s="125">
        <f t="shared" si="1"/>
        <v>1251.9685039370079</v>
      </c>
      <c r="F22" s="126">
        <f t="shared" si="1"/>
        <v>2039.3700787401574</v>
      </c>
      <c r="G22" s="127">
        <f t="shared" si="1"/>
        <v>3733.8582677165355</v>
      </c>
      <c r="H22" s="125">
        <f t="shared" si="1"/>
        <v>9300</v>
      </c>
      <c r="I22" s="126">
        <f t="shared" si="1"/>
        <v>15500</v>
      </c>
    </row>
  </sheetData>
  <sortState xmlns:xlrd2="http://schemas.microsoft.com/office/spreadsheetml/2017/richdata2" ref="AF2:AG13">
    <sortCondition ref="AF2:AF13"/>
  </sortState>
  <mergeCells count="10">
    <mergeCell ref="D19:F19"/>
    <mergeCell ref="G19:I19"/>
    <mergeCell ref="B21:B22"/>
    <mergeCell ref="B13:B14"/>
    <mergeCell ref="D10:F10"/>
    <mergeCell ref="D11:F11"/>
    <mergeCell ref="G10:I10"/>
    <mergeCell ref="G11:I11"/>
    <mergeCell ref="D18:F18"/>
    <mergeCell ref="G18:I18"/>
  </mergeCells>
  <pageMargins left="0.7" right="0.7" top="0.75" bottom="0.75" header="0.3" footer="0.3"/>
  <pageSetup paperSize="9" orientation="portrait" r:id="rId1"/>
  <headerFooter>
    <oddFooter>&amp;L&amp;1#&amp;"Calibri"&amp;7&amp;K000000C2 General</oddFooter>
  </headerFooter>
  <ignoredErrors>
    <ignoredError sqref="S1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B30"/>
  <sheetViews>
    <sheetView showGridLines="0" workbookViewId="0">
      <selection activeCell="A9" sqref="A9"/>
    </sheetView>
  </sheetViews>
  <sheetFormatPr defaultColWidth="9.140625" defaultRowHeight="14.25" x14ac:dyDescent="0.2"/>
  <cols>
    <col min="1" max="2" width="92.140625" style="1" bestFit="1" customWidth="1"/>
    <col min="3" max="16384" width="9.140625" style="1"/>
  </cols>
  <sheetData>
    <row r="1" spans="1:2" x14ac:dyDescent="0.2">
      <c r="A1" s="35" t="s">
        <v>254</v>
      </c>
      <c r="B1" s="35" t="s">
        <v>247</v>
      </c>
    </row>
    <row r="2" spans="1:2" x14ac:dyDescent="0.2">
      <c r="A2" s="31" t="s">
        <v>125</v>
      </c>
      <c r="B2" s="31" t="s">
        <v>125</v>
      </c>
    </row>
    <row r="3" spans="1:2" x14ac:dyDescent="0.2">
      <c r="A3" s="31" t="s">
        <v>126</v>
      </c>
      <c r="B3" s="31" t="s">
        <v>126</v>
      </c>
    </row>
    <row r="4" spans="1:2" x14ac:dyDescent="0.2">
      <c r="A4" s="31" t="s">
        <v>526</v>
      </c>
      <c r="B4" s="31" t="s">
        <v>125</v>
      </c>
    </row>
    <row r="5" spans="1:2" x14ac:dyDescent="0.2">
      <c r="A5" s="31" t="s">
        <v>258</v>
      </c>
      <c r="B5" s="31" t="s">
        <v>125</v>
      </c>
    </row>
    <row r="6" spans="1:2" x14ac:dyDescent="0.2">
      <c r="A6" s="31" t="s">
        <v>259</v>
      </c>
      <c r="B6" s="31" t="s">
        <v>125</v>
      </c>
    </row>
    <row r="7" spans="1:2" x14ac:dyDescent="0.2">
      <c r="A7" s="31" t="s">
        <v>260</v>
      </c>
      <c r="B7" s="31" t="s">
        <v>125</v>
      </c>
    </row>
    <row r="8" spans="1:2" x14ac:dyDescent="0.2">
      <c r="A8" s="31" t="s">
        <v>342</v>
      </c>
      <c r="B8" s="31" t="s">
        <v>125</v>
      </c>
    </row>
    <row r="9" spans="1:2" x14ac:dyDescent="0.2">
      <c r="A9" s="31" t="s">
        <v>343</v>
      </c>
      <c r="B9" s="31" t="s">
        <v>125</v>
      </c>
    </row>
    <row r="10" spans="1:2" x14ac:dyDescent="0.2">
      <c r="A10" s="31" t="s">
        <v>344</v>
      </c>
      <c r="B10" s="31" t="s">
        <v>125</v>
      </c>
    </row>
    <row r="11" spans="1:2" x14ac:dyDescent="0.2">
      <c r="A11" s="31" t="s">
        <v>345</v>
      </c>
      <c r="B11" s="31" t="s">
        <v>125</v>
      </c>
    </row>
    <row r="12" spans="1:2" x14ac:dyDescent="0.2">
      <c r="A12" s="31" t="s">
        <v>346</v>
      </c>
      <c r="B12" s="31" t="s">
        <v>125</v>
      </c>
    </row>
    <row r="13" spans="1:2" x14ac:dyDescent="0.2">
      <c r="A13" s="31" t="s">
        <v>347</v>
      </c>
      <c r="B13" s="31" t="s">
        <v>125</v>
      </c>
    </row>
    <row r="14" spans="1:2" x14ac:dyDescent="0.2">
      <c r="A14" s="31" t="s">
        <v>348</v>
      </c>
      <c r="B14" s="31" t="s">
        <v>125</v>
      </c>
    </row>
    <row r="15" spans="1:2" x14ac:dyDescent="0.2">
      <c r="A15" s="31" t="s">
        <v>603</v>
      </c>
      <c r="B15" s="31" t="s">
        <v>604</v>
      </c>
    </row>
    <row r="16" spans="1:2" x14ac:dyDescent="0.2">
      <c r="A16" s="31" t="s">
        <v>605</v>
      </c>
      <c r="B16" s="31" t="s">
        <v>606</v>
      </c>
    </row>
    <row r="17" spans="1:2" x14ac:dyDescent="0.2">
      <c r="A17" s="31" t="s">
        <v>607</v>
      </c>
      <c r="B17" s="31" t="s">
        <v>608</v>
      </c>
    </row>
    <row r="18" spans="1:2" x14ac:dyDescent="0.2">
      <c r="A18" s="31" t="s">
        <v>609</v>
      </c>
      <c r="B18" s="31" t="s">
        <v>610</v>
      </c>
    </row>
    <row r="19" spans="1:2" x14ac:dyDescent="0.2">
      <c r="A19" s="31" t="s">
        <v>611</v>
      </c>
      <c r="B19" s="31" t="s">
        <v>125</v>
      </c>
    </row>
    <row r="20" spans="1:2" x14ac:dyDescent="0.2">
      <c r="A20" s="31" t="s">
        <v>612</v>
      </c>
      <c r="B20" s="31" t="s">
        <v>125</v>
      </c>
    </row>
    <row r="21" spans="1:2" x14ac:dyDescent="0.2">
      <c r="A21" s="31" t="s">
        <v>326</v>
      </c>
      <c r="B21" s="31" t="s">
        <v>125</v>
      </c>
    </row>
    <row r="22" spans="1:2" x14ac:dyDescent="0.2">
      <c r="A22" s="31" t="s">
        <v>327</v>
      </c>
      <c r="B22" s="31" t="s">
        <v>125</v>
      </c>
    </row>
    <row r="23" spans="1:2" x14ac:dyDescent="0.2">
      <c r="A23" s="31" t="s">
        <v>328</v>
      </c>
      <c r="B23" s="31" t="s">
        <v>125</v>
      </c>
    </row>
    <row r="24" spans="1:2" x14ac:dyDescent="0.2">
      <c r="A24" s="31" t="s">
        <v>332</v>
      </c>
      <c r="B24" s="31" t="s">
        <v>125</v>
      </c>
    </row>
    <row r="25" spans="1:2" x14ac:dyDescent="0.2">
      <c r="A25" s="31" t="s">
        <v>336</v>
      </c>
      <c r="B25" s="31" t="s">
        <v>125</v>
      </c>
    </row>
    <row r="26" spans="1:2" x14ac:dyDescent="0.2">
      <c r="A26" s="31" t="s">
        <v>313</v>
      </c>
      <c r="B26" s="31" t="s">
        <v>125</v>
      </c>
    </row>
    <row r="27" spans="1:2" x14ac:dyDescent="0.2">
      <c r="A27" s="32" t="s">
        <v>606</v>
      </c>
      <c r="B27" s="31" t="s">
        <v>125</v>
      </c>
    </row>
    <row r="28" spans="1:2" x14ac:dyDescent="0.2">
      <c r="A28" s="31" t="s">
        <v>321</v>
      </c>
      <c r="B28" s="31" t="s">
        <v>125</v>
      </c>
    </row>
    <row r="29" spans="1:2" x14ac:dyDescent="0.2">
      <c r="A29" s="31" t="s">
        <v>340</v>
      </c>
      <c r="B29" s="31" t="s">
        <v>125</v>
      </c>
    </row>
    <row r="30" spans="1:2" x14ac:dyDescent="0.2">
      <c r="A30" s="31" t="s">
        <v>341</v>
      </c>
      <c r="B30" s="31" t="s">
        <v>125</v>
      </c>
    </row>
  </sheetData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B21"/>
  <sheetViews>
    <sheetView showGridLines="0" workbookViewId="0">
      <selection activeCell="A15" sqref="A15"/>
    </sheetView>
  </sheetViews>
  <sheetFormatPr defaultColWidth="9.140625" defaultRowHeight="14.25" x14ac:dyDescent="0.2"/>
  <cols>
    <col min="1" max="1" width="32.140625" style="1" bestFit="1" customWidth="1"/>
    <col min="2" max="2" width="33.85546875" style="1" bestFit="1" customWidth="1"/>
    <col min="3" max="16384" width="9.140625" style="1"/>
  </cols>
  <sheetData>
    <row r="1" spans="1:2" x14ac:dyDescent="0.2">
      <c r="A1" s="35" t="s">
        <v>613</v>
      </c>
      <c r="B1" s="35" t="s">
        <v>254</v>
      </c>
    </row>
    <row r="2" spans="1:2" x14ac:dyDescent="0.2">
      <c r="A2" s="30" t="s">
        <v>573</v>
      </c>
      <c r="B2" s="30" t="s">
        <v>526</v>
      </c>
    </row>
    <row r="3" spans="1:2" x14ac:dyDescent="0.2">
      <c r="A3" s="30" t="s">
        <v>577</v>
      </c>
      <c r="B3" s="30" t="s">
        <v>258</v>
      </c>
    </row>
    <row r="4" spans="1:2" x14ac:dyDescent="0.2">
      <c r="A4" s="30" t="s">
        <v>583</v>
      </c>
      <c r="B4" s="30" t="s">
        <v>259</v>
      </c>
    </row>
    <row r="5" spans="1:2" x14ac:dyDescent="0.2">
      <c r="A5" s="30" t="s">
        <v>589</v>
      </c>
      <c r="B5" s="30" t="s">
        <v>260</v>
      </c>
    </row>
    <row r="6" spans="1:2" x14ac:dyDescent="0.2">
      <c r="A6" s="30" t="s">
        <v>592</v>
      </c>
      <c r="B6" s="31"/>
    </row>
    <row r="7" spans="1:2" x14ac:dyDescent="0.2">
      <c r="A7" s="30" t="s">
        <v>595</v>
      </c>
      <c r="B7" s="31"/>
    </row>
    <row r="8" spans="1:2" x14ac:dyDescent="0.2">
      <c r="A8" s="30" t="s">
        <v>597</v>
      </c>
      <c r="B8" s="31"/>
    </row>
    <row r="9" spans="1:2" x14ac:dyDescent="0.2">
      <c r="A9" s="30" t="s">
        <v>599</v>
      </c>
      <c r="B9" s="31"/>
    </row>
    <row r="10" spans="1:2" x14ac:dyDescent="0.2">
      <c r="A10" s="30" t="s">
        <v>601</v>
      </c>
      <c r="B10" s="31"/>
    </row>
    <row r="11" spans="1:2" x14ac:dyDescent="0.2">
      <c r="A11" s="30" t="s">
        <v>602</v>
      </c>
      <c r="B11" s="31"/>
    </row>
    <row r="12" spans="1:2" x14ac:dyDescent="0.2">
      <c r="A12" s="30" t="s">
        <v>614</v>
      </c>
      <c r="B12" s="31"/>
    </row>
    <row r="13" spans="1:2" x14ac:dyDescent="0.2">
      <c r="A13" s="30" t="s">
        <v>615</v>
      </c>
      <c r="B13" s="31"/>
    </row>
    <row r="14" spans="1:2" x14ac:dyDescent="0.2">
      <c r="A14" s="30" t="s">
        <v>616</v>
      </c>
      <c r="B14" s="31"/>
    </row>
    <row r="15" spans="1:2" x14ac:dyDescent="0.2">
      <c r="A15" s="30" t="s">
        <v>617</v>
      </c>
      <c r="B15" s="31"/>
    </row>
    <row r="16" spans="1:2" x14ac:dyDescent="0.2">
      <c r="A16" s="30" t="s">
        <v>618</v>
      </c>
      <c r="B16" s="31"/>
    </row>
    <row r="17" spans="1:2" x14ac:dyDescent="0.2">
      <c r="A17" s="30" t="s">
        <v>619</v>
      </c>
      <c r="B17" s="31"/>
    </row>
    <row r="18" spans="1:2" x14ac:dyDescent="0.2">
      <c r="A18" s="30" t="s">
        <v>620</v>
      </c>
      <c r="B18" s="31"/>
    </row>
    <row r="19" spans="1:2" x14ac:dyDescent="0.2">
      <c r="A19" s="30" t="s">
        <v>621</v>
      </c>
      <c r="B19" s="31"/>
    </row>
    <row r="20" spans="1:2" x14ac:dyDescent="0.2">
      <c r="A20" s="30" t="s">
        <v>622</v>
      </c>
      <c r="B20" s="31"/>
    </row>
    <row r="21" spans="1:2" x14ac:dyDescent="0.2">
      <c r="A21" s="30" t="s">
        <v>623</v>
      </c>
      <c r="B21" s="31"/>
    </row>
  </sheetData>
  <autoFilter ref="A1:B21" xr:uid="{00000000-0009-0000-0000-00000D000000}"/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B15"/>
  <sheetViews>
    <sheetView showGridLines="0" workbookViewId="0">
      <selection activeCell="B11" sqref="B11"/>
    </sheetView>
  </sheetViews>
  <sheetFormatPr defaultColWidth="9.140625" defaultRowHeight="14.25" x14ac:dyDescent="0.2"/>
  <cols>
    <col min="1" max="1" width="23.85546875" style="1" bestFit="1" customWidth="1"/>
    <col min="2" max="2" width="47.85546875" style="1" bestFit="1" customWidth="1"/>
    <col min="3" max="16384" width="9.140625" style="1"/>
  </cols>
  <sheetData>
    <row r="1" spans="1:2" x14ac:dyDescent="0.2">
      <c r="A1" s="35" t="s">
        <v>613</v>
      </c>
      <c r="B1" s="35" t="s">
        <v>254</v>
      </c>
    </row>
    <row r="2" spans="1:2" x14ac:dyDescent="0.2">
      <c r="A2" s="31" t="s">
        <v>624</v>
      </c>
      <c r="B2" s="31" t="s">
        <v>526</v>
      </c>
    </row>
    <row r="3" spans="1:2" x14ac:dyDescent="0.2">
      <c r="A3" s="31" t="s">
        <v>625</v>
      </c>
      <c r="B3" s="31" t="s">
        <v>626</v>
      </c>
    </row>
    <row r="4" spans="1:2" x14ac:dyDescent="0.2">
      <c r="A4" s="31" t="s">
        <v>627</v>
      </c>
      <c r="B4" s="31" t="s">
        <v>628</v>
      </c>
    </row>
    <row r="5" spans="1:2" x14ac:dyDescent="0.2">
      <c r="A5" s="31" t="s">
        <v>629</v>
      </c>
      <c r="B5" s="31" t="s">
        <v>258</v>
      </c>
    </row>
    <row r="6" spans="1:2" x14ac:dyDescent="0.2">
      <c r="A6" s="31" t="s">
        <v>630</v>
      </c>
      <c r="B6" s="31" t="s">
        <v>259</v>
      </c>
    </row>
    <row r="7" spans="1:2" x14ac:dyDescent="0.2">
      <c r="A7" s="31" t="s">
        <v>527</v>
      </c>
      <c r="B7" s="31" t="s">
        <v>260</v>
      </c>
    </row>
    <row r="8" spans="1:2" x14ac:dyDescent="0.2">
      <c r="A8" s="31" t="s">
        <v>534</v>
      </c>
      <c r="B8" s="31" t="s">
        <v>342</v>
      </c>
    </row>
    <row r="9" spans="1:2" x14ac:dyDescent="0.2">
      <c r="A9" s="31" t="s">
        <v>543</v>
      </c>
      <c r="B9" s="31" t="s">
        <v>343</v>
      </c>
    </row>
    <row r="10" spans="1:2" x14ac:dyDescent="0.2">
      <c r="A10" s="31" t="s">
        <v>550</v>
      </c>
      <c r="B10" s="31" t="s">
        <v>344</v>
      </c>
    </row>
    <row r="11" spans="1:2" x14ac:dyDescent="0.2">
      <c r="A11" s="31" t="s">
        <v>555</v>
      </c>
      <c r="B11" s="31" t="s">
        <v>345</v>
      </c>
    </row>
    <row r="12" spans="1:2" x14ac:dyDescent="0.2">
      <c r="A12" s="31" t="s">
        <v>557</v>
      </c>
      <c r="B12" s="31" t="s">
        <v>346</v>
      </c>
    </row>
    <row r="13" spans="1:2" x14ac:dyDescent="0.2">
      <c r="A13" s="31" t="s">
        <v>561</v>
      </c>
      <c r="B13" s="31" t="s">
        <v>347</v>
      </c>
    </row>
    <row r="14" spans="1:2" x14ac:dyDescent="0.2">
      <c r="A14" s="31" t="s">
        <v>564</v>
      </c>
      <c r="B14" s="31" t="s">
        <v>348</v>
      </c>
    </row>
    <row r="15" spans="1:2" x14ac:dyDescent="0.2">
      <c r="A15" s="31" t="s">
        <v>569</v>
      </c>
      <c r="B15" s="31"/>
    </row>
  </sheetData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9"/>
  <dimension ref="A1:B4"/>
  <sheetViews>
    <sheetView workbookViewId="0">
      <selection activeCell="A4" sqref="A4"/>
    </sheetView>
  </sheetViews>
  <sheetFormatPr defaultColWidth="9.140625" defaultRowHeight="14.25" x14ac:dyDescent="0.2"/>
  <cols>
    <col min="1" max="1" width="46.42578125" style="53" bestFit="1" customWidth="1"/>
    <col min="2" max="2" width="98.140625" style="53" bestFit="1" customWidth="1"/>
    <col min="3" max="16384" width="9.140625" style="53"/>
  </cols>
  <sheetData>
    <row r="1" spans="1:2" ht="15.75" thickBot="1" x14ac:dyDescent="0.3">
      <c r="A1" s="143" t="s">
        <v>631</v>
      </c>
      <c r="B1" s="143" t="s">
        <v>247</v>
      </c>
    </row>
    <row r="2" spans="1:2" x14ac:dyDescent="0.2">
      <c r="A2" s="144" t="s">
        <v>632</v>
      </c>
      <c r="B2" s="145" t="s">
        <v>125</v>
      </c>
    </row>
    <row r="3" spans="1:2" x14ac:dyDescent="0.2">
      <c r="A3" s="146" t="s">
        <v>633</v>
      </c>
      <c r="B3" s="147" t="s">
        <v>125</v>
      </c>
    </row>
    <row r="4" spans="1:2" ht="15" thickBot="1" x14ac:dyDescent="0.25">
      <c r="A4" s="148" t="s">
        <v>634</v>
      </c>
      <c r="B4" s="149" t="s">
        <v>635</v>
      </c>
    </row>
  </sheetData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CB75"/>
  <sheetViews>
    <sheetView workbookViewId="0">
      <pane xSplit="4" ySplit="2" topLeftCell="BO63" activePane="bottomRight" state="frozen"/>
      <selection pane="topRight" activeCell="E1" sqref="E1"/>
      <selection pane="bottomLeft" activeCell="A3" sqref="A3"/>
      <selection pane="bottomRight" activeCell="CA3" sqref="CA3:CA75"/>
    </sheetView>
  </sheetViews>
  <sheetFormatPr defaultColWidth="9.140625" defaultRowHeight="12.75" x14ac:dyDescent="0.2"/>
  <cols>
    <col min="1" max="1" width="9.140625" style="150"/>
    <col min="2" max="2" width="11.140625" style="150" bestFit="1" customWidth="1"/>
    <col min="3" max="3" width="34" style="150" bestFit="1" customWidth="1"/>
    <col min="4" max="4" width="34" style="150" customWidth="1"/>
    <col min="5" max="10" width="9.140625" style="150" bestFit="1" customWidth="1"/>
    <col min="11" max="12" width="9.140625" style="150"/>
    <col min="13" max="18" width="9.140625" style="150" bestFit="1" customWidth="1"/>
    <col min="19" max="20" width="9.140625" style="150"/>
    <col min="21" max="25" width="9.140625" style="150" bestFit="1" customWidth="1"/>
    <col min="26" max="28" width="9.140625" style="150"/>
    <col min="29" max="33" width="9.140625" style="150" bestFit="1" customWidth="1"/>
    <col min="34" max="53" width="9.140625" style="150"/>
    <col min="54" max="57" width="9.140625" style="150" bestFit="1" customWidth="1"/>
    <col min="58" max="63" width="9.140625" style="150"/>
    <col min="64" max="72" width="9.140625" style="150" bestFit="1" customWidth="1"/>
    <col min="73" max="73" width="9.140625" style="150"/>
    <col min="74" max="77" width="9.140625" style="150" bestFit="1" customWidth="1"/>
    <col min="78" max="16384" width="9.140625" style="150"/>
  </cols>
  <sheetData>
    <row r="1" spans="1:79" s="154" customFormat="1" ht="127.5" x14ac:dyDescent="0.2">
      <c r="A1" s="154" t="s">
        <v>636</v>
      </c>
      <c r="B1" s="154" t="s">
        <v>637</v>
      </c>
      <c r="C1" s="154" t="s">
        <v>638</v>
      </c>
      <c r="E1" s="154" t="s">
        <v>639</v>
      </c>
      <c r="F1" s="154" t="s">
        <v>635</v>
      </c>
      <c r="G1" s="154" t="s">
        <v>125</v>
      </c>
      <c r="H1" s="154" t="s">
        <v>126</v>
      </c>
      <c r="I1" s="154" t="s">
        <v>640</v>
      </c>
      <c r="J1" s="154" t="s">
        <v>641</v>
      </c>
      <c r="K1" s="154" t="s">
        <v>642</v>
      </c>
      <c r="L1" s="154" t="s">
        <v>643</v>
      </c>
      <c r="M1" s="154" t="s">
        <v>644</v>
      </c>
      <c r="N1" s="154" t="s">
        <v>643</v>
      </c>
      <c r="O1" s="154" t="s">
        <v>645</v>
      </c>
      <c r="P1" s="154" t="s">
        <v>643</v>
      </c>
      <c r="Q1" s="154" t="s">
        <v>646</v>
      </c>
      <c r="R1" s="154" t="s">
        <v>643</v>
      </c>
      <c r="S1" s="155" t="s">
        <v>610</v>
      </c>
      <c r="T1" s="154" t="s">
        <v>647</v>
      </c>
      <c r="U1" s="154" t="s">
        <v>648</v>
      </c>
      <c r="V1" s="154" t="s">
        <v>649</v>
      </c>
      <c r="W1" s="154" t="s">
        <v>650</v>
      </c>
      <c r="X1" s="154" t="s">
        <v>651</v>
      </c>
      <c r="Y1" s="154" t="s">
        <v>652</v>
      </c>
      <c r="Z1" s="154" t="s">
        <v>653</v>
      </c>
      <c r="AA1" s="154" t="s">
        <v>654</v>
      </c>
      <c r="AC1" s="154" t="s">
        <v>655</v>
      </c>
      <c r="AD1" s="154" t="s">
        <v>656</v>
      </c>
      <c r="AE1" s="154" t="s">
        <v>657</v>
      </c>
      <c r="AF1" s="154" t="s">
        <v>658</v>
      </c>
      <c r="AG1" s="154" t="s">
        <v>659</v>
      </c>
      <c r="AH1" s="154" t="s">
        <v>660</v>
      </c>
      <c r="AI1" s="154" t="s">
        <v>661</v>
      </c>
      <c r="AS1" s="154" t="s">
        <v>662</v>
      </c>
      <c r="AT1" s="154" t="s">
        <v>663</v>
      </c>
      <c r="AU1" s="154" t="s">
        <v>664</v>
      </c>
      <c r="AV1" s="154" t="s">
        <v>665</v>
      </c>
      <c r="AW1" s="154" t="s">
        <v>666</v>
      </c>
      <c r="AX1" s="154" t="s">
        <v>667</v>
      </c>
      <c r="AY1" s="154" t="s">
        <v>668</v>
      </c>
      <c r="AZ1" s="154" t="s">
        <v>669</v>
      </c>
      <c r="BA1" s="154" t="s">
        <v>670</v>
      </c>
      <c r="BB1" s="154" t="s">
        <v>671</v>
      </c>
      <c r="BC1" s="154" t="s">
        <v>672</v>
      </c>
      <c r="BD1" s="154" t="s">
        <v>673</v>
      </c>
      <c r="BE1" s="154" t="s">
        <v>674</v>
      </c>
      <c r="BF1" s="154" t="s">
        <v>675</v>
      </c>
      <c r="BG1" s="154" t="s">
        <v>676</v>
      </c>
      <c r="BH1" s="154" t="s">
        <v>677</v>
      </c>
      <c r="BI1" s="154" t="s">
        <v>678</v>
      </c>
      <c r="BJ1" s="154" t="s">
        <v>679</v>
      </c>
      <c r="BK1" s="154" t="s">
        <v>680</v>
      </c>
      <c r="BL1" s="154" t="s">
        <v>681</v>
      </c>
      <c r="BM1" s="154" t="s">
        <v>682</v>
      </c>
      <c r="BN1" s="154" t="s">
        <v>683</v>
      </c>
      <c r="BO1" s="154" t="s">
        <v>684</v>
      </c>
      <c r="BP1" s="154" t="s">
        <v>685</v>
      </c>
      <c r="BQ1" s="154" t="s">
        <v>686</v>
      </c>
      <c r="BR1" s="154" t="s">
        <v>687</v>
      </c>
      <c r="BS1" s="154" t="s">
        <v>688</v>
      </c>
      <c r="BT1" s="154" t="s">
        <v>689</v>
      </c>
      <c r="BU1" s="154" t="s">
        <v>690</v>
      </c>
      <c r="BV1" s="154" t="s">
        <v>691</v>
      </c>
      <c r="BW1" s="154" t="s">
        <v>692</v>
      </c>
      <c r="BX1" s="154" t="s">
        <v>693</v>
      </c>
      <c r="BY1" s="154" t="s">
        <v>694</v>
      </c>
      <c r="BZ1" s="154" t="s">
        <v>695</v>
      </c>
      <c r="CA1" s="154" t="s">
        <v>134</v>
      </c>
    </row>
    <row r="2" spans="1:79" x14ac:dyDescent="0.2">
      <c r="E2" s="150" t="s">
        <v>696</v>
      </c>
      <c r="F2" s="150" t="s">
        <v>697</v>
      </c>
      <c r="G2" s="150" t="s">
        <v>697</v>
      </c>
      <c r="H2" s="150" t="s">
        <v>697</v>
      </c>
      <c r="I2" s="150" t="s">
        <v>697</v>
      </c>
      <c r="J2" s="150" t="s">
        <v>697</v>
      </c>
      <c r="K2" s="150" t="s">
        <v>696</v>
      </c>
      <c r="L2" s="150" t="s">
        <v>696</v>
      </c>
      <c r="M2" s="150" t="s">
        <v>696</v>
      </c>
      <c r="N2" s="150" t="s">
        <v>696</v>
      </c>
      <c r="O2" s="150" t="s">
        <v>696</v>
      </c>
      <c r="P2" s="150" t="s">
        <v>696</v>
      </c>
      <c r="Q2" s="150" t="s">
        <v>696</v>
      </c>
      <c r="R2" s="150" t="s">
        <v>696</v>
      </c>
      <c r="S2" s="150" t="s">
        <v>696</v>
      </c>
      <c r="T2" s="150" t="s">
        <v>696</v>
      </c>
      <c r="U2" s="150" t="s">
        <v>697</v>
      </c>
      <c r="V2" s="150" t="s">
        <v>697</v>
      </c>
      <c r="W2" s="150" t="s">
        <v>697</v>
      </c>
      <c r="X2" s="150" t="s">
        <v>697</v>
      </c>
      <c r="Y2" s="150" t="s">
        <v>697</v>
      </c>
      <c r="Z2" s="150" t="s">
        <v>697</v>
      </c>
      <c r="AA2" s="150" t="s">
        <v>697</v>
      </c>
      <c r="AB2" s="150" t="s">
        <v>697</v>
      </c>
      <c r="AC2" s="150" t="s">
        <v>697</v>
      </c>
      <c r="AD2" s="150" t="s">
        <v>697</v>
      </c>
      <c r="AE2" s="150" t="s">
        <v>697</v>
      </c>
      <c r="AF2" s="150" t="s">
        <v>697</v>
      </c>
      <c r="AG2" s="150" t="s">
        <v>697</v>
      </c>
      <c r="AH2" s="150" t="s">
        <v>697</v>
      </c>
      <c r="AI2" s="150" t="s">
        <v>697</v>
      </c>
      <c r="AJ2" s="150" t="s">
        <v>697</v>
      </c>
      <c r="AK2" s="150" t="s">
        <v>697</v>
      </c>
      <c r="AL2" s="150" t="s">
        <v>697</v>
      </c>
      <c r="AM2" s="150" t="s">
        <v>697</v>
      </c>
      <c r="AN2" s="150" t="s">
        <v>697</v>
      </c>
      <c r="AO2" s="150" t="s">
        <v>697</v>
      </c>
      <c r="AP2" s="150" t="s">
        <v>697</v>
      </c>
      <c r="AQ2" s="150" t="s">
        <v>697</v>
      </c>
      <c r="AR2" s="150" t="s">
        <v>697</v>
      </c>
      <c r="AS2" s="150" t="s">
        <v>697</v>
      </c>
      <c r="AT2" s="150" t="s">
        <v>697</v>
      </c>
      <c r="AU2" s="150" t="s">
        <v>697</v>
      </c>
      <c r="AV2" s="150" t="s">
        <v>697</v>
      </c>
      <c r="AW2" s="150" t="s">
        <v>697</v>
      </c>
      <c r="AX2" s="150" t="s">
        <v>697</v>
      </c>
      <c r="AY2" s="150" t="s">
        <v>697</v>
      </c>
      <c r="AZ2" s="150" t="s">
        <v>697</v>
      </c>
      <c r="BA2" s="150" t="s">
        <v>697</v>
      </c>
      <c r="BB2" s="150" t="s">
        <v>697</v>
      </c>
      <c r="BC2" s="150" t="s">
        <v>697</v>
      </c>
      <c r="BD2" s="150" t="s">
        <v>697</v>
      </c>
      <c r="BE2" s="150" t="s">
        <v>697</v>
      </c>
      <c r="BF2" s="150" t="s">
        <v>697</v>
      </c>
      <c r="BG2" s="150" t="s">
        <v>697</v>
      </c>
      <c r="BH2" s="150" t="s">
        <v>697</v>
      </c>
      <c r="BI2" s="150" t="s">
        <v>697</v>
      </c>
      <c r="BJ2" s="150" t="s">
        <v>697</v>
      </c>
      <c r="BK2" s="150" t="s">
        <v>697</v>
      </c>
      <c r="BL2" s="150" t="s">
        <v>697</v>
      </c>
      <c r="BM2" s="150" t="s">
        <v>697</v>
      </c>
      <c r="BN2" s="150" t="s">
        <v>697</v>
      </c>
      <c r="BO2" s="150" t="s">
        <v>697</v>
      </c>
      <c r="BP2" s="150" t="s">
        <v>697</v>
      </c>
      <c r="BQ2" s="150" t="s">
        <v>697</v>
      </c>
      <c r="BR2" s="150" t="s">
        <v>697</v>
      </c>
      <c r="BS2" s="150" t="s">
        <v>697</v>
      </c>
      <c r="BT2" s="150" t="s">
        <v>697</v>
      </c>
      <c r="BU2" s="150" t="s">
        <v>697</v>
      </c>
      <c r="BV2" s="150" t="s">
        <v>697</v>
      </c>
      <c r="BW2" s="150" t="s">
        <v>697</v>
      </c>
      <c r="BX2" s="150" t="s">
        <v>697</v>
      </c>
      <c r="BY2" s="150" t="s">
        <v>697</v>
      </c>
      <c r="BZ2" s="150" t="s">
        <v>697</v>
      </c>
    </row>
    <row r="3" spans="1:79" x14ac:dyDescent="0.2">
      <c r="A3" s="150" t="s">
        <v>698</v>
      </c>
      <c r="B3" s="150">
        <v>104029790</v>
      </c>
      <c r="C3" s="150" t="s">
        <v>699</v>
      </c>
      <c r="D3" s="150" t="str">
        <f>CONCATENATE(C3," ",A3)</f>
        <v>Alcatel 20.45  fekete</v>
      </c>
      <c r="E3" s="150">
        <v>7838</v>
      </c>
      <c r="F3" s="150">
        <v>10990</v>
      </c>
      <c r="G3" s="150">
        <v>1990</v>
      </c>
      <c r="H3" s="150">
        <v>6990</v>
      </c>
      <c r="I3" s="150">
        <v>9000</v>
      </c>
      <c r="J3" s="150">
        <v>4000</v>
      </c>
      <c r="K3" s="150" t="s">
        <v>138</v>
      </c>
      <c r="L3" s="150" t="s">
        <v>138</v>
      </c>
      <c r="M3" s="150" t="s">
        <v>138</v>
      </c>
      <c r="N3" s="150" t="s">
        <v>138</v>
      </c>
      <c r="O3" s="150" t="s">
        <v>138</v>
      </c>
      <c r="P3" s="150" t="s">
        <v>138</v>
      </c>
      <c r="Q3" s="150" t="s">
        <v>138</v>
      </c>
      <c r="R3" s="150" t="s">
        <v>138</v>
      </c>
      <c r="S3" s="150" t="s">
        <v>138</v>
      </c>
      <c r="T3" s="150" t="s">
        <v>138</v>
      </c>
      <c r="U3" s="150" t="s">
        <v>138</v>
      </c>
      <c r="V3" s="150" t="s">
        <v>138</v>
      </c>
      <c r="W3" s="150" t="s">
        <v>138</v>
      </c>
      <c r="X3" s="150" t="s">
        <v>138</v>
      </c>
      <c r="Y3" s="150" t="s">
        <v>138</v>
      </c>
      <c r="Z3" s="150" t="s">
        <v>138</v>
      </c>
      <c r="AA3" s="150" t="s">
        <v>138</v>
      </c>
      <c r="AB3" s="150" t="s">
        <v>138</v>
      </c>
      <c r="AC3" s="150" t="s">
        <v>138</v>
      </c>
      <c r="AD3" s="150" t="s">
        <v>138</v>
      </c>
      <c r="AE3" s="150" t="s">
        <v>138</v>
      </c>
      <c r="AF3" s="150" t="s">
        <v>138</v>
      </c>
      <c r="AG3" s="150" t="s">
        <v>138</v>
      </c>
      <c r="AH3" s="150" t="s">
        <v>138</v>
      </c>
      <c r="AI3" s="150" t="s">
        <v>138</v>
      </c>
      <c r="AJ3" s="150" t="s">
        <v>138</v>
      </c>
      <c r="AK3" s="150" t="s">
        <v>138</v>
      </c>
      <c r="AL3" s="150" t="s">
        <v>138</v>
      </c>
      <c r="AM3" s="150" t="s">
        <v>138</v>
      </c>
      <c r="AN3" s="150" t="s">
        <v>138</v>
      </c>
      <c r="AO3" s="150" t="s">
        <v>138</v>
      </c>
      <c r="AP3" s="150" t="s">
        <v>138</v>
      </c>
      <c r="AQ3" s="150" t="s">
        <v>138</v>
      </c>
      <c r="AR3" s="150" t="s">
        <v>138</v>
      </c>
      <c r="AS3" s="150" t="s">
        <v>138</v>
      </c>
      <c r="AT3" s="150" t="s">
        <v>138</v>
      </c>
      <c r="AU3" s="150" t="s">
        <v>138</v>
      </c>
      <c r="AV3" s="150" t="s">
        <v>138</v>
      </c>
      <c r="AW3" s="150" t="s">
        <v>138</v>
      </c>
      <c r="AX3" s="150" t="s">
        <v>138</v>
      </c>
      <c r="AY3" s="150" t="s">
        <v>138</v>
      </c>
      <c r="AZ3" s="150" t="s">
        <v>138</v>
      </c>
      <c r="BA3" s="150" t="s">
        <v>138</v>
      </c>
      <c r="BB3" s="150" t="s">
        <v>138</v>
      </c>
      <c r="BC3" s="150" t="s">
        <v>138</v>
      </c>
      <c r="BD3" s="150" t="s">
        <v>138</v>
      </c>
      <c r="BE3" s="150" t="s">
        <v>138</v>
      </c>
      <c r="BF3" s="150" t="s">
        <v>138</v>
      </c>
      <c r="BG3" s="150" t="s">
        <v>138</v>
      </c>
      <c r="BH3" s="150" t="s">
        <v>138</v>
      </c>
      <c r="BI3" s="150" t="s">
        <v>138</v>
      </c>
      <c r="BJ3" s="150" t="s">
        <v>138</v>
      </c>
      <c r="BK3" s="150" t="s">
        <v>138</v>
      </c>
      <c r="BL3" s="150" t="s">
        <v>138</v>
      </c>
      <c r="BM3" s="150" t="s">
        <v>138</v>
      </c>
      <c r="BN3" s="150" t="s">
        <v>138</v>
      </c>
      <c r="BO3" s="150" t="s">
        <v>138</v>
      </c>
      <c r="BP3" s="150" t="s">
        <v>138</v>
      </c>
      <c r="BQ3" s="150" t="s">
        <v>138</v>
      </c>
      <c r="BR3" s="150" t="s">
        <v>138</v>
      </c>
      <c r="BS3" s="150" t="s">
        <v>138</v>
      </c>
      <c r="BT3" s="150" t="s">
        <v>138</v>
      </c>
      <c r="BU3" s="150" t="s">
        <v>138</v>
      </c>
      <c r="BV3" s="150">
        <v>0</v>
      </c>
      <c r="BW3" s="150" t="s">
        <v>158</v>
      </c>
      <c r="BX3" s="150" t="s">
        <v>158</v>
      </c>
      <c r="BY3" s="150" t="s">
        <v>158</v>
      </c>
      <c r="BZ3" s="150" t="s">
        <v>138</v>
      </c>
      <c r="CA3" s="150" t="s">
        <v>139</v>
      </c>
    </row>
    <row r="4" spans="1:79" x14ac:dyDescent="0.2">
      <c r="A4" s="150" t="s">
        <v>700</v>
      </c>
      <c r="B4" s="150">
        <v>104021710</v>
      </c>
      <c r="C4" s="150" t="s">
        <v>701</v>
      </c>
      <c r="D4" s="150" t="str">
        <f t="shared" ref="D4:D67" si="0">CONCATENATE(C4," ",A4)</f>
        <v>Apple iPad Mini Retina 16GB (kifutó) szürke</v>
      </c>
      <c r="E4" s="150">
        <v>98610</v>
      </c>
      <c r="F4" s="150">
        <v>131900</v>
      </c>
      <c r="G4" s="150" t="s">
        <v>138</v>
      </c>
      <c r="H4" s="150" t="s">
        <v>138</v>
      </c>
      <c r="I4" s="150" t="s">
        <v>138</v>
      </c>
      <c r="J4" s="150" t="s">
        <v>138</v>
      </c>
      <c r="K4" s="150" t="s">
        <v>138</v>
      </c>
      <c r="L4" s="150" t="s">
        <v>138</v>
      </c>
      <c r="M4" s="150" t="s">
        <v>138</v>
      </c>
      <c r="N4" s="150" t="s">
        <v>138</v>
      </c>
      <c r="O4" s="150" t="s">
        <v>138</v>
      </c>
      <c r="P4" s="150" t="s">
        <v>138</v>
      </c>
      <c r="Q4" s="150" t="s">
        <v>138</v>
      </c>
      <c r="R4" s="150" t="s">
        <v>138</v>
      </c>
      <c r="S4" s="150" t="s">
        <v>138</v>
      </c>
      <c r="T4" s="150" t="s">
        <v>138</v>
      </c>
      <c r="U4" s="150" t="s">
        <v>138</v>
      </c>
      <c r="V4" s="150" t="s">
        <v>138</v>
      </c>
      <c r="W4" s="150" t="s">
        <v>138</v>
      </c>
      <c r="X4" s="150" t="s">
        <v>138</v>
      </c>
      <c r="Y4" s="150" t="s">
        <v>138</v>
      </c>
      <c r="Z4" s="150" t="s">
        <v>138</v>
      </c>
      <c r="AA4" s="150" t="s">
        <v>138</v>
      </c>
      <c r="AB4" s="150" t="s">
        <v>138</v>
      </c>
      <c r="AC4" s="150" t="s">
        <v>138</v>
      </c>
      <c r="AD4" s="150" t="s">
        <v>138</v>
      </c>
      <c r="AE4" s="150" t="s">
        <v>138</v>
      </c>
      <c r="AF4" s="150" t="s">
        <v>138</v>
      </c>
      <c r="AG4" s="150" t="s">
        <v>138</v>
      </c>
      <c r="AH4" s="150" t="s">
        <v>138</v>
      </c>
      <c r="AI4" s="150" t="s">
        <v>138</v>
      </c>
      <c r="AJ4" s="150" t="s">
        <v>138</v>
      </c>
      <c r="AK4" s="150" t="s">
        <v>138</v>
      </c>
      <c r="AL4" s="150" t="s">
        <v>138</v>
      </c>
      <c r="AM4" s="150" t="s">
        <v>138</v>
      </c>
      <c r="AN4" s="150" t="s">
        <v>138</v>
      </c>
      <c r="AO4" s="150" t="s">
        <v>138</v>
      </c>
      <c r="AP4" s="150" t="s">
        <v>138</v>
      </c>
      <c r="AQ4" s="150" t="s">
        <v>138</v>
      </c>
      <c r="AR4" s="150" t="s">
        <v>138</v>
      </c>
      <c r="AS4" s="150" t="s">
        <v>138</v>
      </c>
      <c r="AT4" s="150" t="s">
        <v>138</v>
      </c>
      <c r="AU4" s="150" t="s">
        <v>138</v>
      </c>
      <c r="AV4" s="150" t="s">
        <v>138</v>
      </c>
      <c r="AW4" s="150" t="s">
        <v>138</v>
      </c>
      <c r="AX4" s="150" t="s">
        <v>138</v>
      </c>
      <c r="AY4" s="150" t="s">
        <v>138</v>
      </c>
      <c r="AZ4" s="150" t="s">
        <v>138</v>
      </c>
      <c r="BA4" s="150" t="s">
        <v>138</v>
      </c>
      <c r="BB4" s="150">
        <v>0</v>
      </c>
      <c r="BC4" s="150">
        <v>19900</v>
      </c>
      <c r="BD4" s="150">
        <v>79900</v>
      </c>
      <c r="BE4" s="150">
        <v>89900</v>
      </c>
      <c r="BF4" s="150" t="s">
        <v>138</v>
      </c>
      <c r="BG4" s="150" t="s">
        <v>138</v>
      </c>
      <c r="BH4" s="150" t="s">
        <v>138</v>
      </c>
      <c r="BI4" s="150" t="s">
        <v>138</v>
      </c>
      <c r="BJ4" s="150" t="s">
        <v>138</v>
      </c>
      <c r="BK4" s="150" t="s">
        <v>138</v>
      </c>
      <c r="BL4" s="150">
        <v>131900</v>
      </c>
      <c r="BM4" s="150">
        <v>112000</v>
      </c>
      <c r="BN4" s="150">
        <v>72000</v>
      </c>
      <c r="BO4" s="150">
        <v>52000</v>
      </c>
      <c r="BP4" s="150">
        <v>42000</v>
      </c>
      <c r="BQ4" s="150" t="s">
        <v>138</v>
      </c>
      <c r="BR4" s="150" t="s">
        <v>138</v>
      </c>
      <c r="BS4" s="150" t="s">
        <v>138</v>
      </c>
      <c r="BT4" s="150" t="s">
        <v>138</v>
      </c>
      <c r="BU4" s="150" t="s">
        <v>138</v>
      </c>
      <c r="BV4" s="150" t="s">
        <v>138</v>
      </c>
      <c r="BW4" s="150" t="s">
        <v>138</v>
      </c>
      <c r="BX4" s="150" t="s">
        <v>138</v>
      </c>
      <c r="BY4" s="150" t="s">
        <v>138</v>
      </c>
      <c r="BZ4" s="150" t="s">
        <v>138</v>
      </c>
      <c r="CA4" s="150" t="s">
        <v>146</v>
      </c>
    </row>
    <row r="5" spans="1:79" x14ac:dyDescent="0.2">
      <c r="A5" s="150" t="s">
        <v>700</v>
      </c>
      <c r="B5" s="150">
        <v>104032584</v>
      </c>
      <c r="C5" s="150" t="s">
        <v>702</v>
      </c>
      <c r="D5" s="150" t="str">
        <f t="shared" si="0"/>
        <v>Apple iPhone SE 64GB szürke</v>
      </c>
      <c r="E5" s="150">
        <v>142618</v>
      </c>
      <c r="F5" s="150">
        <v>199900</v>
      </c>
      <c r="G5" s="150">
        <v>129900</v>
      </c>
      <c r="H5" s="150">
        <v>139900</v>
      </c>
      <c r="I5" s="150">
        <v>70000</v>
      </c>
      <c r="J5" s="150">
        <v>60000</v>
      </c>
      <c r="K5" s="150" t="s">
        <v>138</v>
      </c>
      <c r="L5" s="150" t="s">
        <v>138</v>
      </c>
      <c r="M5" s="150">
        <v>124900</v>
      </c>
      <c r="N5" s="150">
        <v>75000</v>
      </c>
      <c r="O5" s="150">
        <v>109900</v>
      </c>
      <c r="P5" s="150">
        <v>90000</v>
      </c>
      <c r="Q5" s="150">
        <v>89900</v>
      </c>
      <c r="R5" s="150">
        <v>110000</v>
      </c>
      <c r="S5" s="150" t="s">
        <v>138</v>
      </c>
      <c r="T5" s="150" t="s">
        <v>138</v>
      </c>
      <c r="U5" s="150" t="s">
        <v>138</v>
      </c>
      <c r="V5" s="150" t="s">
        <v>138</v>
      </c>
      <c r="W5" s="150" t="s">
        <v>138</v>
      </c>
      <c r="X5" s="150" t="s">
        <v>138</v>
      </c>
      <c r="Y5" s="150" t="s">
        <v>138</v>
      </c>
      <c r="Z5" s="150" t="s">
        <v>138</v>
      </c>
      <c r="AA5" s="150" t="s">
        <v>138</v>
      </c>
      <c r="AB5" s="150" t="s">
        <v>138</v>
      </c>
      <c r="AC5" s="150" t="s">
        <v>138</v>
      </c>
      <c r="AD5" s="150" t="s">
        <v>138</v>
      </c>
      <c r="AE5" s="150" t="s">
        <v>138</v>
      </c>
      <c r="AF5" s="150" t="s">
        <v>138</v>
      </c>
      <c r="AG5" s="150" t="s">
        <v>138</v>
      </c>
      <c r="AH5" s="150" t="s">
        <v>138</v>
      </c>
      <c r="AI5" s="150" t="s">
        <v>138</v>
      </c>
      <c r="AJ5" s="150" t="s">
        <v>138</v>
      </c>
      <c r="AK5" s="150" t="s">
        <v>138</v>
      </c>
      <c r="AL5" s="150" t="s">
        <v>138</v>
      </c>
      <c r="AM5" s="150" t="s">
        <v>138</v>
      </c>
      <c r="AN5" s="150" t="s">
        <v>138</v>
      </c>
      <c r="AO5" s="150" t="s">
        <v>138</v>
      </c>
      <c r="AP5" s="150" t="s">
        <v>138</v>
      </c>
      <c r="AQ5" s="150" t="s">
        <v>138</v>
      </c>
      <c r="AR5" s="150" t="s">
        <v>138</v>
      </c>
      <c r="AS5" s="150" t="s">
        <v>138</v>
      </c>
      <c r="AT5" s="150" t="s">
        <v>138</v>
      </c>
      <c r="AU5" s="150" t="s">
        <v>138</v>
      </c>
      <c r="AV5" s="150" t="s">
        <v>138</v>
      </c>
      <c r="AW5" s="150" t="s">
        <v>138</v>
      </c>
      <c r="AX5" s="150" t="s">
        <v>138</v>
      </c>
      <c r="AY5" s="150" t="s">
        <v>138</v>
      </c>
      <c r="AZ5" s="150" t="s">
        <v>138</v>
      </c>
      <c r="BA5" s="150" t="s">
        <v>138</v>
      </c>
      <c r="BB5" s="150" t="s">
        <v>138</v>
      </c>
      <c r="BC5" s="150" t="s">
        <v>138</v>
      </c>
      <c r="BD5" s="150">
        <v>0</v>
      </c>
      <c r="BE5" s="150">
        <v>24900</v>
      </c>
      <c r="BF5" s="150" t="s">
        <v>138</v>
      </c>
      <c r="BG5" s="150" t="s">
        <v>138</v>
      </c>
      <c r="BH5" s="150" t="s">
        <v>138</v>
      </c>
      <c r="BI5" s="150" t="s">
        <v>138</v>
      </c>
      <c r="BJ5" s="150" t="s">
        <v>138</v>
      </c>
      <c r="BK5" s="150" t="s">
        <v>138</v>
      </c>
      <c r="BL5" s="150" t="s">
        <v>138</v>
      </c>
      <c r="BM5" s="150" t="s">
        <v>138</v>
      </c>
      <c r="BN5" s="150">
        <v>199900</v>
      </c>
      <c r="BO5" s="150">
        <v>199900</v>
      </c>
      <c r="BP5" s="150">
        <v>175000</v>
      </c>
      <c r="BQ5" s="150">
        <v>199900</v>
      </c>
      <c r="BR5" s="150">
        <v>199900</v>
      </c>
      <c r="BS5" s="150">
        <v>199900</v>
      </c>
      <c r="BT5" s="150">
        <v>199900</v>
      </c>
      <c r="BU5" s="150" t="s">
        <v>138</v>
      </c>
      <c r="BV5" s="150">
        <v>117900</v>
      </c>
      <c r="BW5" s="150">
        <v>58900</v>
      </c>
      <c r="BX5" s="150">
        <v>0</v>
      </c>
      <c r="BY5" s="150" t="s">
        <v>158</v>
      </c>
      <c r="BZ5" s="150" t="s">
        <v>138</v>
      </c>
      <c r="CA5" s="150" t="s">
        <v>149</v>
      </c>
    </row>
    <row r="6" spans="1:79" x14ac:dyDescent="0.2">
      <c r="A6" s="150" t="s">
        <v>703</v>
      </c>
      <c r="B6" s="150">
        <v>104029289</v>
      </c>
      <c r="C6" s="150" t="s">
        <v>704</v>
      </c>
      <c r="D6" s="150" t="str">
        <f t="shared" si="0"/>
        <v>HTC One (A9) ezüst</v>
      </c>
      <c r="E6" s="150">
        <v>136919</v>
      </c>
      <c r="F6" s="150">
        <v>191900</v>
      </c>
      <c r="G6" s="150">
        <v>125990</v>
      </c>
      <c r="H6" s="150">
        <v>135990</v>
      </c>
      <c r="I6" s="150">
        <v>65910</v>
      </c>
      <c r="J6" s="150">
        <v>55910</v>
      </c>
      <c r="K6" s="150" t="s">
        <v>138</v>
      </c>
      <c r="L6" s="150" t="s">
        <v>138</v>
      </c>
      <c r="M6" s="150">
        <v>120990</v>
      </c>
      <c r="N6" s="150">
        <v>70910</v>
      </c>
      <c r="O6" s="150">
        <v>105990</v>
      </c>
      <c r="P6" s="150">
        <v>85910</v>
      </c>
      <c r="Q6" s="150">
        <v>85990</v>
      </c>
      <c r="R6" s="150">
        <v>105910</v>
      </c>
      <c r="S6" s="150" t="s">
        <v>138</v>
      </c>
      <c r="T6" s="150" t="s">
        <v>138</v>
      </c>
      <c r="U6" s="150" t="s">
        <v>138</v>
      </c>
      <c r="V6" s="150" t="s">
        <v>138</v>
      </c>
      <c r="W6" s="150" t="s">
        <v>138</v>
      </c>
      <c r="X6" s="150" t="s">
        <v>138</v>
      </c>
      <c r="Y6" s="150" t="s">
        <v>138</v>
      </c>
      <c r="Z6" s="150" t="s">
        <v>138</v>
      </c>
      <c r="AA6" s="150" t="s">
        <v>138</v>
      </c>
      <c r="AB6" s="150" t="s">
        <v>138</v>
      </c>
      <c r="AC6" s="150" t="s">
        <v>138</v>
      </c>
      <c r="AD6" s="150" t="s">
        <v>138</v>
      </c>
      <c r="AE6" s="150" t="s">
        <v>138</v>
      </c>
      <c r="AF6" s="150" t="s">
        <v>138</v>
      </c>
      <c r="AG6" s="150" t="s">
        <v>138</v>
      </c>
      <c r="AH6" s="150" t="s">
        <v>138</v>
      </c>
      <c r="AI6" s="150" t="s">
        <v>138</v>
      </c>
      <c r="AJ6" s="150" t="s">
        <v>138</v>
      </c>
      <c r="AK6" s="150" t="s">
        <v>138</v>
      </c>
      <c r="AL6" s="150" t="s">
        <v>138</v>
      </c>
      <c r="AM6" s="150" t="s">
        <v>138</v>
      </c>
      <c r="AN6" s="150" t="s">
        <v>138</v>
      </c>
      <c r="AO6" s="150" t="s">
        <v>138</v>
      </c>
      <c r="AP6" s="150" t="s">
        <v>138</v>
      </c>
      <c r="AQ6" s="150" t="s">
        <v>138</v>
      </c>
      <c r="AR6" s="150" t="s">
        <v>138</v>
      </c>
      <c r="AS6" s="150" t="s">
        <v>138</v>
      </c>
      <c r="AT6" s="150" t="s">
        <v>138</v>
      </c>
      <c r="AU6" s="150" t="s">
        <v>138</v>
      </c>
      <c r="AV6" s="150" t="s">
        <v>138</v>
      </c>
      <c r="AW6" s="150" t="s">
        <v>138</v>
      </c>
      <c r="AX6" s="150" t="s">
        <v>138</v>
      </c>
      <c r="AY6" s="150" t="s">
        <v>138</v>
      </c>
      <c r="AZ6" s="150" t="s">
        <v>138</v>
      </c>
      <c r="BA6" s="150" t="s">
        <v>138</v>
      </c>
      <c r="BB6" s="150" t="s">
        <v>138</v>
      </c>
      <c r="BC6" s="150" t="s">
        <v>138</v>
      </c>
      <c r="BD6" s="150" t="s">
        <v>138</v>
      </c>
      <c r="BE6" s="150" t="s">
        <v>138</v>
      </c>
      <c r="BF6" s="150" t="s">
        <v>138</v>
      </c>
      <c r="BG6" s="150" t="s">
        <v>138</v>
      </c>
      <c r="BH6" s="150" t="s">
        <v>138</v>
      </c>
      <c r="BI6" s="150" t="s">
        <v>138</v>
      </c>
      <c r="BJ6" s="150" t="s">
        <v>138</v>
      </c>
      <c r="BK6" s="150" t="s">
        <v>138</v>
      </c>
      <c r="BL6" s="150" t="s">
        <v>138</v>
      </c>
      <c r="BM6" s="150" t="s">
        <v>138</v>
      </c>
      <c r="BN6" s="150" t="s">
        <v>138</v>
      </c>
      <c r="BO6" s="150" t="s">
        <v>138</v>
      </c>
      <c r="BP6" s="150" t="s">
        <v>138</v>
      </c>
      <c r="BQ6" s="150" t="s">
        <v>138</v>
      </c>
      <c r="BR6" s="150" t="s">
        <v>138</v>
      </c>
      <c r="BS6" s="150" t="s">
        <v>138</v>
      </c>
      <c r="BT6" s="150" t="s">
        <v>138</v>
      </c>
      <c r="BU6" s="150" t="s">
        <v>138</v>
      </c>
      <c r="BV6" s="150">
        <v>113900</v>
      </c>
      <c r="BW6" s="150">
        <v>56900</v>
      </c>
      <c r="BX6" s="150">
        <v>0</v>
      </c>
      <c r="BY6" s="150" t="s">
        <v>158</v>
      </c>
      <c r="BZ6" s="150" t="s">
        <v>138</v>
      </c>
      <c r="CA6" s="150" t="s">
        <v>149</v>
      </c>
    </row>
    <row r="7" spans="1:79" x14ac:dyDescent="0.2">
      <c r="A7" s="150" t="s">
        <v>700</v>
      </c>
      <c r="B7" s="150">
        <v>104026167</v>
      </c>
      <c r="C7" s="150" t="s">
        <v>705</v>
      </c>
      <c r="D7" s="150" t="str">
        <f t="shared" si="0"/>
        <v>HTC One M8s szürke</v>
      </c>
      <c r="E7" s="150">
        <v>98192</v>
      </c>
      <c r="F7" s="150">
        <v>137900</v>
      </c>
      <c r="G7" s="150">
        <v>86990</v>
      </c>
      <c r="H7" s="150">
        <v>96990</v>
      </c>
      <c r="I7" s="150">
        <v>50910</v>
      </c>
      <c r="J7" s="150">
        <v>40910</v>
      </c>
      <c r="K7" s="150" t="s">
        <v>138</v>
      </c>
      <c r="L7" s="150" t="s">
        <v>138</v>
      </c>
      <c r="M7" s="150">
        <v>81990</v>
      </c>
      <c r="N7" s="150">
        <v>55910</v>
      </c>
      <c r="O7" s="150">
        <v>66990</v>
      </c>
      <c r="P7" s="150">
        <v>70910</v>
      </c>
      <c r="Q7" s="150">
        <v>46990</v>
      </c>
      <c r="R7" s="150">
        <v>90910</v>
      </c>
      <c r="S7" s="150" t="s">
        <v>138</v>
      </c>
      <c r="T7" s="150" t="s">
        <v>138</v>
      </c>
      <c r="U7" s="150" t="s">
        <v>138</v>
      </c>
      <c r="V7" s="150" t="s">
        <v>138</v>
      </c>
      <c r="W7" s="150" t="s">
        <v>138</v>
      </c>
      <c r="X7" s="150" t="s">
        <v>138</v>
      </c>
      <c r="Y7" s="150" t="s">
        <v>138</v>
      </c>
      <c r="Z7" s="150" t="s">
        <v>138</v>
      </c>
      <c r="AA7" s="150" t="s">
        <v>138</v>
      </c>
      <c r="AB7" s="150" t="s">
        <v>138</v>
      </c>
      <c r="AC7" s="150" t="s">
        <v>138</v>
      </c>
      <c r="AD7" s="150" t="s">
        <v>138</v>
      </c>
      <c r="AE7" s="150" t="s">
        <v>138</v>
      </c>
      <c r="AF7" s="150" t="s">
        <v>138</v>
      </c>
      <c r="AG7" s="150" t="s">
        <v>138</v>
      </c>
      <c r="AH7" s="150" t="s">
        <v>138</v>
      </c>
      <c r="AI7" s="150" t="s">
        <v>138</v>
      </c>
      <c r="AJ7" s="150" t="s">
        <v>138</v>
      </c>
      <c r="AK7" s="150" t="s">
        <v>138</v>
      </c>
      <c r="AL7" s="150" t="s">
        <v>138</v>
      </c>
      <c r="AM7" s="150" t="s">
        <v>138</v>
      </c>
      <c r="AN7" s="150" t="s">
        <v>138</v>
      </c>
      <c r="AO7" s="150" t="s">
        <v>138</v>
      </c>
      <c r="AP7" s="150" t="s">
        <v>138</v>
      </c>
      <c r="AQ7" s="150" t="s">
        <v>138</v>
      </c>
      <c r="AR7" s="150" t="s">
        <v>138</v>
      </c>
      <c r="AS7" s="150" t="s">
        <v>138</v>
      </c>
      <c r="AT7" s="150" t="s">
        <v>138</v>
      </c>
      <c r="AU7" s="150" t="s">
        <v>138</v>
      </c>
      <c r="AV7" s="150" t="s">
        <v>138</v>
      </c>
      <c r="AW7" s="150" t="s">
        <v>138</v>
      </c>
      <c r="AX7" s="150" t="s">
        <v>138</v>
      </c>
      <c r="AY7" s="150" t="s">
        <v>138</v>
      </c>
      <c r="AZ7" s="150" t="s">
        <v>138</v>
      </c>
      <c r="BA7" s="150" t="s">
        <v>138</v>
      </c>
      <c r="BB7" s="150" t="s">
        <v>138</v>
      </c>
      <c r="BC7" s="150" t="s">
        <v>138</v>
      </c>
      <c r="BD7" s="150" t="s">
        <v>138</v>
      </c>
      <c r="BE7" s="150" t="s">
        <v>138</v>
      </c>
      <c r="BF7" s="150" t="s">
        <v>138</v>
      </c>
      <c r="BG7" s="150" t="s">
        <v>138</v>
      </c>
      <c r="BH7" s="150" t="s">
        <v>138</v>
      </c>
      <c r="BI7" s="150" t="s">
        <v>138</v>
      </c>
      <c r="BJ7" s="150" t="s">
        <v>138</v>
      </c>
      <c r="BK7" s="150" t="s">
        <v>138</v>
      </c>
      <c r="BL7" s="150" t="s">
        <v>138</v>
      </c>
      <c r="BM7" s="150" t="s">
        <v>138</v>
      </c>
      <c r="BN7" s="150" t="s">
        <v>138</v>
      </c>
      <c r="BO7" s="150" t="s">
        <v>138</v>
      </c>
      <c r="BP7" s="150" t="s">
        <v>138</v>
      </c>
      <c r="BQ7" s="150" t="s">
        <v>138</v>
      </c>
      <c r="BR7" s="150" t="s">
        <v>138</v>
      </c>
      <c r="BS7" s="150" t="s">
        <v>138</v>
      </c>
      <c r="BT7" s="150" t="s">
        <v>138</v>
      </c>
      <c r="BU7" s="150" t="s">
        <v>138</v>
      </c>
      <c r="BV7" s="150">
        <v>74900</v>
      </c>
      <c r="BW7" s="150">
        <v>4900</v>
      </c>
      <c r="BX7" s="150">
        <v>0</v>
      </c>
      <c r="BY7" s="150" t="s">
        <v>158</v>
      </c>
      <c r="BZ7" s="150" t="s">
        <v>138</v>
      </c>
      <c r="CA7" s="150" t="s">
        <v>146</v>
      </c>
    </row>
    <row r="8" spans="1:79" x14ac:dyDescent="0.2">
      <c r="A8" s="150" t="s">
        <v>698</v>
      </c>
      <c r="B8" s="150">
        <v>104026119</v>
      </c>
      <c r="C8" s="150" t="s">
        <v>706</v>
      </c>
      <c r="D8" s="150" t="str">
        <f t="shared" si="0"/>
        <v>Huawei Ascend P8 Lite fekete</v>
      </c>
      <c r="E8" s="150">
        <v>53270</v>
      </c>
      <c r="F8" s="150">
        <v>74900</v>
      </c>
      <c r="G8" s="150">
        <v>41990</v>
      </c>
      <c r="H8" s="150">
        <v>46990</v>
      </c>
      <c r="I8" s="150">
        <v>32910</v>
      </c>
      <c r="J8" s="150">
        <v>27910</v>
      </c>
      <c r="K8" s="150" t="s">
        <v>138</v>
      </c>
      <c r="L8" s="150" t="s">
        <v>138</v>
      </c>
      <c r="M8" s="150">
        <v>36990</v>
      </c>
      <c r="N8" s="150">
        <v>37910</v>
      </c>
      <c r="O8" s="150">
        <v>21990</v>
      </c>
      <c r="P8" s="150">
        <v>52910</v>
      </c>
      <c r="Q8" s="150">
        <v>1990</v>
      </c>
      <c r="R8" s="150">
        <v>72910</v>
      </c>
      <c r="S8" s="150" t="s">
        <v>138</v>
      </c>
      <c r="T8" s="150" t="s">
        <v>138</v>
      </c>
      <c r="U8" s="150" t="s">
        <v>138</v>
      </c>
      <c r="V8" s="150" t="s">
        <v>138</v>
      </c>
      <c r="W8" s="150" t="s">
        <v>138</v>
      </c>
      <c r="X8" s="150" t="s">
        <v>138</v>
      </c>
      <c r="Y8" s="150" t="s">
        <v>138</v>
      </c>
      <c r="Z8" s="150" t="s">
        <v>138</v>
      </c>
      <c r="AA8" s="150" t="s">
        <v>138</v>
      </c>
      <c r="AB8" s="150" t="s">
        <v>138</v>
      </c>
      <c r="AC8" s="150" t="s">
        <v>138</v>
      </c>
      <c r="AD8" s="150" t="s">
        <v>138</v>
      </c>
      <c r="AE8" s="150" t="s">
        <v>138</v>
      </c>
      <c r="AF8" s="150" t="s">
        <v>138</v>
      </c>
      <c r="AG8" s="150" t="s">
        <v>138</v>
      </c>
      <c r="AH8" s="150" t="s">
        <v>138</v>
      </c>
      <c r="AI8" s="150" t="s">
        <v>138</v>
      </c>
      <c r="AJ8" s="150" t="s">
        <v>138</v>
      </c>
      <c r="AK8" s="150" t="s">
        <v>138</v>
      </c>
      <c r="AL8" s="150" t="s">
        <v>138</v>
      </c>
      <c r="AM8" s="150" t="s">
        <v>138</v>
      </c>
      <c r="AN8" s="150" t="s">
        <v>138</v>
      </c>
      <c r="AO8" s="150" t="s">
        <v>138</v>
      </c>
      <c r="AP8" s="150" t="s">
        <v>138</v>
      </c>
      <c r="AQ8" s="150" t="s">
        <v>138</v>
      </c>
      <c r="AR8" s="150" t="s">
        <v>138</v>
      </c>
      <c r="AS8" s="150" t="s">
        <v>138</v>
      </c>
      <c r="AT8" s="150" t="s">
        <v>138</v>
      </c>
      <c r="AU8" s="150" t="s">
        <v>138</v>
      </c>
      <c r="AV8" s="150" t="s">
        <v>138</v>
      </c>
      <c r="AW8" s="150" t="s">
        <v>138</v>
      </c>
      <c r="AX8" s="150" t="s">
        <v>138</v>
      </c>
      <c r="AY8" s="150" t="s">
        <v>138</v>
      </c>
      <c r="AZ8" s="150" t="s">
        <v>138</v>
      </c>
      <c r="BA8" s="150" t="s">
        <v>138</v>
      </c>
      <c r="BB8" s="150" t="s">
        <v>138</v>
      </c>
      <c r="BC8" s="150" t="s">
        <v>138</v>
      </c>
      <c r="BD8" s="150" t="s">
        <v>138</v>
      </c>
      <c r="BE8" s="150" t="s">
        <v>138</v>
      </c>
      <c r="BF8" s="150" t="s">
        <v>138</v>
      </c>
      <c r="BG8" s="150" t="s">
        <v>138</v>
      </c>
      <c r="BH8" s="150" t="s">
        <v>138</v>
      </c>
      <c r="BI8" s="150" t="s">
        <v>138</v>
      </c>
      <c r="BJ8" s="150" t="s">
        <v>138</v>
      </c>
      <c r="BK8" s="150" t="s">
        <v>138</v>
      </c>
      <c r="BL8" s="150" t="s">
        <v>138</v>
      </c>
      <c r="BM8" s="150" t="s">
        <v>138</v>
      </c>
      <c r="BN8" s="150" t="s">
        <v>138</v>
      </c>
      <c r="BO8" s="150" t="s">
        <v>138</v>
      </c>
      <c r="BP8" s="150" t="s">
        <v>138</v>
      </c>
      <c r="BQ8" s="150" t="s">
        <v>138</v>
      </c>
      <c r="BR8" s="150" t="s">
        <v>138</v>
      </c>
      <c r="BS8" s="150" t="s">
        <v>138</v>
      </c>
      <c r="BT8" s="150" t="s">
        <v>138</v>
      </c>
      <c r="BU8" s="150" t="s">
        <v>138</v>
      </c>
      <c r="BV8" s="150">
        <v>14900</v>
      </c>
      <c r="BW8" s="150">
        <v>0</v>
      </c>
      <c r="BX8" s="150" t="s">
        <v>158</v>
      </c>
      <c r="BY8" s="150" t="s">
        <v>158</v>
      </c>
      <c r="BZ8" s="150" t="s">
        <v>138</v>
      </c>
      <c r="CA8" s="150" t="s">
        <v>146</v>
      </c>
    </row>
    <row r="9" spans="1:79" x14ac:dyDescent="0.2">
      <c r="A9" s="150" t="s">
        <v>707</v>
      </c>
      <c r="B9" s="150">
        <v>104028480</v>
      </c>
      <c r="C9" s="150" t="s">
        <v>708</v>
      </c>
      <c r="D9" s="150" t="str">
        <f t="shared" si="0"/>
        <v>Huawei B3500 4G Router fehér</v>
      </c>
      <c r="E9" s="150">
        <v>43851</v>
      </c>
      <c r="F9" s="150">
        <v>61900</v>
      </c>
      <c r="G9" s="150" t="s">
        <v>138</v>
      </c>
      <c r="H9" s="150" t="s">
        <v>138</v>
      </c>
      <c r="I9" s="150" t="s">
        <v>138</v>
      </c>
      <c r="J9" s="150" t="s">
        <v>138</v>
      </c>
      <c r="K9" s="150" t="s">
        <v>138</v>
      </c>
      <c r="L9" s="150" t="s">
        <v>138</v>
      </c>
      <c r="M9" s="150" t="s">
        <v>138</v>
      </c>
      <c r="N9" s="150" t="s">
        <v>138</v>
      </c>
      <c r="O9" s="150" t="s">
        <v>138</v>
      </c>
      <c r="P9" s="150" t="s">
        <v>138</v>
      </c>
      <c r="Q9" s="150" t="s">
        <v>138</v>
      </c>
      <c r="R9" s="150" t="s">
        <v>138</v>
      </c>
      <c r="S9" s="150" t="s">
        <v>138</v>
      </c>
      <c r="T9" s="150" t="s">
        <v>138</v>
      </c>
      <c r="U9" s="150" t="s">
        <v>138</v>
      </c>
      <c r="V9" s="150" t="s">
        <v>138</v>
      </c>
      <c r="W9" s="150" t="s">
        <v>138</v>
      </c>
      <c r="X9" s="150" t="s">
        <v>138</v>
      </c>
      <c r="Y9" s="150" t="s">
        <v>138</v>
      </c>
      <c r="Z9" s="150" t="s">
        <v>138</v>
      </c>
      <c r="AA9" s="150" t="s">
        <v>138</v>
      </c>
      <c r="AB9" s="150" t="s">
        <v>138</v>
      </c>
      <c r="AC9" s="150" t="s">
        <v>138</v>
      </c>
      <c r="AD9" s="150" t="s">
        <v>138</v>
      </c>
      <c r="AE9" s="150" t="s">
        <v>138</v>
      </c>
      <c r="AF9" s="150" t="s">
        <v>138</v>
      </c>
      <c r="AG9" s="150" t="s">
        <v>138</v>
      </c>
      <c r="AH9" s="150" t="s">
        <v>138</v>
      </c>
      <c r="AI9" s="150" t="s">
        <v>138</v>
      </c>
      <c r="AJ9" s="150" t="s">
        <v>138</v>
      </c>
      <c r="AK9" s="150" t="s">
        <v>138</v>
      </c>
      <c r="AL9" s="150" t="s">
        <v>138</v>
      </c>
      <c r="AM9" s="150" t="s">
        <v>138</v>
      </c>
      <c r="AN9" s="150" t="s">
        <v>138</v>
      </c>
      <c r="AO9" s="150" t="s">
        <v>138</v>
      </c>
      <c r="AP9" s="150" t="s">
        <v>138</v>
      </c>
      <c r="AQ9" s="150" t="s">
        <v>138</v>
      </c>
      <c r="AR9" s="150" t="s">
        <v>138</v>
      </c>
      <c r="AS9" s="150" t="s">
        <v>138</v>
      </c>
      <c r="AT9" s="150" t="s">
        <v>138</v>
      </c>
      <c r="AU9" s="150" t="s">
        <v>138</v>
      </c>
      <c r="AV9" s="150" t="s">
        <v>138</v>
      </c>
      <c r="AW9" s="150" t="s">
        <v>138</v>
      </c>
      <c r="AX9" s="150" t="s">
        <v>138</v>
      </c>
      <c r="AY9" s="150" t="s">
        <v>138</v>
      </c>
      <c r="AZ9" s="150" t="s">
        <v>138</v>
      </c>
      <c r="BA9" s="150" t="s">
        <v>138</v>
      </c>
      <c r="BB9" s="150" t="s">
        <v>138</v>
      </c>
      <c r="BC9" s="150" t="s">
        <v>138</v>
      </c>
      <c r="BD9" s="150" t="s">
        <v>138</v>
      </c>
      <c r="BE9" s="150" t="s">
        <v>138</v>
      </c>
      <c r="BF9" s="150" t="s">
        <v>138</v>
      </c>
      <c r="BG9" s="150" t="s">
        <v>138</v>
      </c>
      <c r="BH9" s="150" t="s">
        <v>138</v>
      </c>
      <c r="BI9" s="150" t="s">
        <v>138</v>
      </c>
      <c r="BJ9" s="150" t="s">
        <v>138</v>
      </c>
      <c r="BK9" s="150" t="s">
        <v>138</v>
      </c>
      <c r="BL9" s="150" t="s">
        <v>138</v>
      </c>
      <c r="BM9" s="150" t="s">
        <v>138</v>
      </c>
      <c r="BN9" s="150" t="s">
        <v>138</v>
      </c>
      <c r="BO9" s="150" t="s">
        <v>138</v>
      </c>
      <c r="BP9" s="150" t="s">
        <v>138</v>
      </c>
      <c r="BQ9" s="150">
        <v>41910</v>
      </c>
      <c r="BR9" s="150">
        <v>61900</v>
      </c>
      <c r="BS9" s="150" t="s">
        <v>138</v>
      </c>
      <c r="BT9" s="150">
        <v>61900</v>
      </c>
      <c r="BU9" s="150" t="s">
        <v>138</v>
      </c>
      <c r="BV9" s="150" t="s">
        <v>138</v>
      </c>
      <c r="BW9" s="150" t="s">
        <v>138</v>
      </c>
      <c r="BX9" s="150" t="s">
        <v>138</v>
      </c>
      <c r="BY9" s="150" t="s">
        <v>138</v>
      </c>
      <c r="BZ9" s="150" t="s">
        <v>138</v>
      </c>
      <c r="CA9" s="150" t="s">
        <v>158</v>
      </c>
    </row>
    <row r="10" spans="1:79" x14ac:dyDescent="0.2">
      <c r="A10" s="150" t="s">
        <v>703</v>
      </c>
      <c r="B10" s="150">
        <v>104028534</v>
      </c>
      <c r="C10" s="150" t="s">
        <v>709</v>
      </c>
      <c r="D10" s="150" t="str">
        <f t="shared" si="0"/>
        <v>Huawei MediaPad M2 ezüst</v>
      </c>
      <c r="E10" s="150">
        <v>69233</v>
      </c>
      <c r="F10" s="150">
        <v>99900</v>
      </c>
      <c r="G10" s="150" t="s">
        <v>138</v>
      </c>
      <c r="H10" s="150" t="s">
        <v>138</v>
      </c>
      <c r="I10" s="150" t="s">
        <v>138</v>
      </c>
      <c r="J10" s="150" t="s">
        <v>138</v>
      </c>
      <c r="K10" s="150" t="s">
        <v>138</v>
      </c>
      <c r="L10" s="150" t="s">
        <v>138</v>
      </c>
      <c r="M10" s="150" t="s">
        <v>138</v>
      </c>
      <c r="N10" s="150" t="s">
        <v>138</v>
      </c>
      <c r="O10" s="150" t="s">
        <v>138</v>
      </c>
      <c r="P10" s="150" t="s">
        <v>138</v>
      </c>
      <c r="Q10" s="150" t="s">
        <v>138</v>
      </c>
      <c r="R10" s="150" t="s">
        <v>138</v>
      </c>
      <c r="S10" s="150" t="s">
        <v>138</v>
      </c>
      <c r="T10" s="150" t="s">
        <v>138</v>
      </c>
      <c r="U10" s="150" t="s">
        <v>138</v>
      </c>
      <c r="V10" s="150" t="s">
        <v>138</v>
      </c>
      <c r="W10" s="150" t="s">
        <v>138</v>
      </c>
      <c r="X10" s="150" t="s">
        <v>138</v>
      </c>
      <c r="Y10" s="150" t="s">
        <v>138</v>
      </c>
      <c r="Z10" s="150" t="s">
        <v>138</v>
      </c>
      <c r="AA10" s="150" t="s">
        <v>138</v>
      </c>
      <c r="AB10" s="150" t="s">
        <v>138</v>
      </c>
      <c r="AC10" s="150" t="s">
        <v>138</v>
      </c>
      <c r="AD10" s="150" t="s">
        <v>138</v>
      </c>
      <c r="AE10" s="150" t="s">
        <v>138</v>
      </c>
      <c r="AF10" s="150" t="s">
        <v>138</v>
      </c>
      <c r="AG10" s="150" t="s">
        <v>138</v>
      </c>
      <c r="AH10" s="150" t="s">
        <v>138</v>
      </c>
      <c r="AI10" s="150" t="s">
        <v>138</v>
      </c>
      <c r="AJ10" s="150" t="s">
        <v>138</v>
      </c>
      <c r="AK10" s="150" t="s">
        <v>138</v>
      </c>
      <c r="AL10" s="150" t="s">
        <v>138</v>
      </c>
      <c r="AM10" s="150" t="s">
        <v>138</v>
      </c>
      <c r="AN10" s="150" t="s">
        <v>138</v>
      </c>
      <c r="AO10" s="150" t="s">
        <v>138</v>
      </c>
      <c r="AP10" s="150" t="s">
        <v>138</v>
      </c>
      <c r="AQ10" s="150" t="s">
        <v>138</v>
      </c>
      <c r="AR10" s="150" t="s">
        <v>138</v>
      </c>
      <c r="AS10" s="150" t="s">
        <v>138</v>
      </c>
      <c r="AT10" s="150" t="s">
        <v>138</v>
      </c>
      <c r="AU10" s="150" t="s">
        <v>138</v>
      </c>
      <c r="AV10" s="150" t="s">
        <v>138</v>
      </c>
      <c r="AW10" s="150" t="s">
        <v>138</v>
      </c>
      <c r="AX10" s="150" t="s">
        <v>138</v>
      </c>
      <c r="AY10" s="150" t="s">
        <v>138</v>
      </c>
      <c r="AZ10" s="150" t="s">
        <v>138</v>
      </c>
      <c r="BA10" s="150" t="s">
        <v>138</v>
      </c>
      <c r="BB10" s="150">
        <v>0</v>
      </c>
      <c r="BC10" s="150">
        <v>0</v>
      </c>
      <c r="BD10" s="150">
        <v>39900</v>
      </c>
      <c r="BE10" s="150">
        <v>49900</v>
      </c>
      <c r="BF10" s="150" t="s">
        <v>138</v>
      </c>
      <c r="BG10" s="150" t="s">
        <v>138</v>
      </c>
      <c r="BH10" s="150" t="s">
        <v>138</v>
      </c>
      <c r="BI10" s="150" t="s">
        <v>138</v>
      </c>
      <c r="BJ10" s="150" t="s">
        <v>138</v>
      </c>
      <c r="BK10" s="150" t="s">
        <v>138</v>
      </c>
      <c r="BL10" s="150">
        <v>99900</v>
      </c>
      <c r="BM10" s="150">
        <v>99900</v>
      </c>
      <c r="BN10" s="150">
        <v>80000</v>
      </c>
      <c r="BO10" s="150">
        <v>60000</v>
      </c>
      <c r="BP10" s="150">
        <v>50000</v>
      </c>
      <c r="BQ10" s="150" t="s">
        <v>138</v>
      </c>
      <c r="BR10" s="150" t="s">
        <v>138</v>
      </c>
      <c r="BS10" s="150" t="s">
        <v>138</v>
      </c>
      <c r="BT10" s="150" t="s">
        <v>138</v>
      </c>
      <c r="BU10" s="150" t="s">
        <v>138</v>
      </c>
      <c r="BV10" s="150" t="s">
        <v>138</v>
      </c>
      <c r="BW10" s="150" t="s">
        <v>138</v>
      </c>
      <c r="BX10" s="150" t="s">
        <v>138</v>
      </c>
      <c r="BY10" s="150" t="s">
        <v>138</v>
      </c>
      <c r="BZ10" s="150" t="s">
        <v>138</v>
      </c>
      <c r="CA10" s="150" t="s">
        <v>146</v>
      </c>
    </row>
    <row r="11" spans="1:79" x14ac:dyDescent="0.2">
      <c r="A11" s="150" t="s">
        <v>700</v>
      </c>
      <c r="B11" s="150">
        <v>104032262</v>
      </c>
      <c r="C11" s="150" t="s">
        <v>710</v>
      </c>
      <c r="D11" s="150" t="str">
        <f t="shared" si="0"/>
        <v>Huawei P9 szürke</v>
      </c>
      <c r="E11" s="150">
        <v>126454</v>
      </c>
      <c r="F11" s="150">
        <v>179900</v>
      </c>
      <c r="G11" s="150">
        <v>114900</v>
      </c>
      <c r="H11" s="150">
        <v>124900</v>
      </c>
      <c r="I11" s="150">
        <v>65000</v>
      </c>
      <c r="J11" s="150">
        <v>55000</v>
      </c>
      <c r="K11" s="150" t="s">
        <v>138</v>
      </c>
      <c r="L11" s="150" t="s">
        <v>138</v>
      </c>
      <c r="M11" s="150">
        <v>109900</v>
      </c>
      <c r="N11" s="150">
        <v>70000</v>
      </c>
      <c r="O11" s="150">
        <v>94900</v>
      </c>
      <c r="P11" s="150">
        <v>85000</v>
      </c>
      <c r="Q11" s="150">
        <v>74900</v>
      </c>
      <c r="R11" s="150">
        <v>105000</v>
      </c>
      <c r="S11" s="150" t="s">
        <v>138</v>
      </c>
      <c r="T11" s="150" t="s">
        <v>138</v>
      </c>
      <c r="U11" s="150" t="s">
        <v>138</v>
      </c>
      <c r="V11" s="150" t="s">
        <v>138</v>
      </c>
      <c r="W11" s="150" t="s">
        <v>138</v>
      </c>
      <c r="X11" s="150" t="s">
        <v>138</v>
      </c>
      <c r="Y11" s="150" t="s">
        <v>138</v>
      </c>
      <c r="Z11" s="150" t="s">
        <v>138</v>
      </c>
      <c r="AA11" s="150" t="s">
        <v>138</v>
      </c>
      <c r="AB11" s="150" t="s">
        <v>138</v>
      </c>
      <c r="AC11" s="150" t="s">
        <v>138</v>
      </c>
      <c r="AD11" s="150" t="s">
        <v>138</v>
      </c>
      <c r="AE11" s="150" t="s">
        <v>138</v>
      </c>
      <c r="AF11" s="150" t="s">
        <v>138</v>
      </c>
      <c r="AG11" s="150" t="s">
        <v>138</v>
      </c>
      <c r="AH11" s="150" t="s">
        <v>138</v>
      </c>
      <c r="AI11" s="150" t="s">
        <v>138</v>
      </c>
      <c r="AJ11" s="150" t="s">
        <v>138</v>
      </c>
      <c r="AK11" s="150" t="s">
        <v>138</v>
      </c>
      <c r="AL11" s="150" t="s">
        <v>138</v>
      </c>
      <c r="AM11" s="150" t="s">
        <v>138</v>
      </c>
      <c r="AN11" s="150" t="s">
        <v>138</v>
      </c>
      <c r="AO11" s="150" t="s">
        <v>138</v>
      </c>
      <c r="AP11" s="150" t="s">
        <v>138</v>
      </c>
      <c r="AQ11" s="150" t="s">
        <v>138</v>
      </c>
      <c r="AR11" s="150" t="s">
        <v>138</v>
      </c>
      <c r="AS11" s="150" t="s">
        <v>138</v>
      </c>
      <c r="AT11" s="150" t="s">
        <v>138</v>
      </c>
      <c r="AU11" s="150" t="s">
        <v>138</v>
      </c>
      <c r="AV11" s="150" t="s">
        <v>138</v>
      </c>
      <c r="AW11" s="150" t="s">
        <v>138</v>
      </c>
      <c r="AX11" s="150" t="s">
        <v>138</v>
      </c>
      <c r="AY11" s="150" t="s">
        <v>138</v>
      </c>
      <c r="AZ11" s="150" t="s">
        <v>138</v>
      </c>
      <c r="BA11" s="150" t="s">
        <v>138</v>
      </c>
      <c r="BB11" s="150" t="s">
        <v>138</v>
      </c>
      <c r="BC11" s="150" t="s">
        <v>138</v>
      </c>
      <c r="BD11" s="150" t="s">
        <v>138</v>
      </c>
      <c r="BE11" s="150" t="s">
        <v>138</v>
      </c>
      <c r="BF11" s="150" t="s">
        <v>138</v>
      </c>
      <c r="BG11" s="150" t="s">
        <v>138</v>
      </c>
      <c r="BH11" s="150" t="s">
        <v>138</v>
      </c>
      <c r="BI11" s="150" t="s">
        <v>138</v>
      </c>
      <c r="BJ11" s="150" t="s">
        <v>138</v>
      </c>
      <c r="BK11" s="150" t="s">
        <v>138</v>
      </c>
      <c r="BL11" s="150" t="s">
        <v>138</v>
      </c>
      <c r="BM11" s="150" t="s">
        <v>138</v>
      </c>
      <c r="BN11" s="150">
        <v>179900</v>
      </c>
      <c r="BO11" s="150" t="s">
        <v>138</v>
      </c>
      <c r="BP11" s="150" t="s">
        <v>138</v>
      </c>
      <c r="BQ11" s="150">
        <v>179900</v>
      </c>
      <c r="BR11" s="150">
        <v>179900</v>
      </c>
      <c r="BS11" s="150">
        <v>179900</v>
      </c>
      <c r="BT11" s="150">
        <v>179900</v>
      </c>
      <c r="BU11" s="150" t="s">
        <v>138</v>
      </c>
      <c r="BV11" s="150">
        <v>89900</v>
      </c>
      <c r="BW11" s="150">
        <v>14900</v>
      </c>
      <c r="BX11" s="150">
        <v>0</v>
      </c>
      <c r="BY11" s="150" t="s">
        <v>158</v>
      </c>
      <c r="BZ11" s="150" t="s">
        <v>138</v>
      </c>
      <c r="CA11" s="150" t="s">
        <v>149</v>
      </c>
    </row>
    <row r="12" spans="1:79" x14ac:dyDescent="0.2">
      <c r="A12" s="150" t="s">
        <v>698</v>
      </c>
      <c r="B12" s="150">
        <v>104031852</v>
      </c>
      <c r="C12" s="150" t="s">
        <v>711</v>
      </c>
      <c r="D12" s="150" t="str">
        <f t="shared" si="0"/>
        <v>Huawei P9 Lite fekete</v>
      </c>
      <c r="E12" s="150">
        <v>70323</v>
      </c>
      <c r="F12" s="150">
        <v>99900</v>
      </c>
      <c r="G12" s="150">
        <v>59990</v>
      </c>
      <c r="H12" s="150">
        <v>64990</v>
      </c>
      <c r="I12" s="150">
        <v>39910</v>
      </c>
      <c r="J12" s="150">
        <v>34910</v>
      </c>
      <c r="K12" s="150" t="s">
        <v>138</v>
      </c>
      <c r="L12" s="150" t="s">
        <v>138</v>
      </c>
      <c r="M12" s="150">
        <v>54990</v>
      </c>
      <c r="N12" s="150">
        <v>44910</v>
      </c>
      <c r="O12" s="150">
        <v>39990</v>
      </c>
      <c r="P12" s="150">
        <v>59910</v>
      </c>
      <c r="Q12" s="150">
        <v>19990</v>
      </c>
      <c r="R12" s="150">
        <v>79910</v>
      </c>
      <c r="S12" s="150" t="s">
        <v>138</v>
      </c>
      <c r="T12" s="150" t="s">
        <v>138</v>
      </c>
      <c r="U12" s="150" t="s">
        <v>138</v>
      </c>
      <c r="V12" s="150" t="s">
        <v>138</v>
      </c>
      <c r="W12" s="150" t="s">
        <v>138</v>
      </c>
      <c r="X12" s="150" t="s">
        <v>138</v>
      </c>
      <c r="Y12" s="150" t="s">
        <v>138</v>
      </c>
      <c r="Z12" s="150" t="s">
        <v>138</v>
      </c>
      <c r="AA12" s="150" t="s">
        <v>138</v>
      </c>
      <c r="AB12" s="150" t="s">
        <v>138</v>
      </c>
      <c r="AC12" s="150" t="s">
        <v>138</v>
      </c>
      <c r="AD12" s="150" t="s">
        <v>138</v>
      </c>
      <c r="AE12" s="150" t="s">
        <v>138</v>
      </c>
      <c r="AF12" s="150" t="s">
        <v>138</v>
      </c>
      <c r="AG12" s="150" t="s">
        <v>138</v>
      </c>
      <c r="AH12" s="150" t="s">
        <v>138</v>
      </c>
      <c r="AI12" s="150" t="s">
        <v>138</v>
      </c>
      <c r="AJ12" s="150" t="s">
        <v>138</v>
      </c>
      <c r="AK12" s="150" t="s">
        <v>138</v>
      </c>
      <c r="AL12" s="150" t="s">
        <v>138</v>
      </c>
      <c r="AM12" s="150" t="s">
        <v>138</v>
      </c>
      <c r="AN12" s="150" t="s">
        <v>138</v>
      </c>
      <c r="AO12" s="150" t="s">
        <v>138</v>
      </c>
      <c r="AP12" s="150" t="s">
        <v>138</v>
      </c>
      <c r="AQ12" s="150" t="s">
        <v>138</v>
      </c>
      <c r="AR12" s="150" t="s">
        <v>138</v>
      </c>
      <c r="AS12" s="150" t="s">
        <v>138</v>
      </c>
      <c r="AT12" s="150" t="s">
        <v>138</v>
      </c>
      <c r="AU12" s="150" t="s">
        <v>138</v>
      </c>
      <c r="AV12" s="150" t="s">
        <v>138</v>
      </c>
      <c r="AW12" s="150" t="s">
        <v>138</v>
      </c>
      <c r="AX12" s="150" t="s">
        <v>138</v>
      </c>
      <c r="AY12" s="150" t="s">
        <v>138</v>
      </c>
      <c r="AZ12" s="150" t="s">
        <v>138</v>
      </c>
      <c r="BA12" s="150" t="s">
        <v>138</v>
      </c>
      <c r="BB12" s="150" t="s">
        <v>138</v>
      </c>
      <c r="BC12" s="150" t="s">
        <v>138</v>
      </c>
      <c r="BD12" s="150" t="s">
        <v>138</v>
      </c>
      <c r="BE12" s="150" t="s">
        <v>138</v>
      </c>
      <c r="BF12" s="150" t="s">
        <v>138</v>
      </c>
      <c r="BG12" s="150" t="s">
        <v>138</v>
      </c>
      <c r="BH12" s="150" t="s">
        <v>138</v>
      </c>
      <c r="BI12" s="150" t="s">
        <v>138</v>
      </c>
      <c r="BJ12" s="150" t="s">
        <v>138</v>
      </c>
      <c r="BK12" s="150" t="s">
        <v>138</v>
      </c>
      <c r="BL12" s="150" t="s">
        <v>138</v>
      </c>
      <c r="BM12" s="150" t="s">
        <v>138</v>
      </c>
      <c r="BN12" s="150">
        <v>99900</v>
      </c>
      <c r="BO12" s="150" t="s">
        <v>138</v>
      </c>
      <c r="BP12" s="150" t="s">
        <v>138</v>
      </c>
      <c r="BQ12" s="150" t="s">
        <v>138</v>
      </c>
      <c r="BR12" s="150" t="s">
        <v>138</v>
      </c>
      <c r="BS12" s="150" t="s">
        <v>138</v>
      </c>
      <c r="BT12" s="150" t="s">
        <v>138</v>
      </c>
      <c r="BU12" s="150" t="s">
        <v>138</v>
      </c>
      <c r="BV12" s="150">
        <v>54900</v>
      </c>
      <c r="BW12" s="150">
        <v>0</v>
      </c>
      <c r="BX12" s="150" t="s">
        <v>158</v>
      </c>
      <c r="BY12" s="150" t="s">
        <v>158</v>
      </c>
      <c r="BZ12" s="150" t="s">
        <v>138</v>
      </c>
      <c r="CA12" s="150" t="s">
        <v>146</v>
      </c>
    </row>
    <row r="13" spans="1:79" x14ac:dyDescent="0.2">
      <c r="A13" s="150" t="s">
        <v>707</v>
      </c>
      <c r="B13" s="150">
        <v>104022327</v>
      </c>
      <c r="C13" s="150" t="s">
        <v>712</v>
      </c>
      <c r="D13" s="150" t="str">
        <f t="shared" si="0"/>
        <v>Huawei R209 fehér</v>
      </c>
      <c r="E13" s="150">
        <v>7585</v>
      </c>
      <c r="F13" s="150">
        <v>9900</v>
      </c>
      <c r="G13" s="150" t="s">
        <v>138</v>
      </c>
      <c r="H13" s="150" t="s">
        <v>138</v>
      </c>
      <c r="I13" s="150" t="s">
        <v>138</v>
      </c>
      <c r="J13" s="150" t="s">
        <v>138</v>
      </c>
      <c r="K13" s="150" t="s">
        <v>138</v>
      </c>
      <c r="L13" s="150" t="s">
        <v>138</v>
      </c>
      <c r="M13" s="150" t="s">
        <v>138</v>
      </c>
      <c r="N13" s="150" t="s">
        <v>138</v>
      </c>
      <c r="O13" s="150" t="s">
        <v>138</v>
      </c>
      <c r="P13" s="150" t="s">
        <v>138</v>
      </c>
      <c r="Q13" s="150" t="s">
        <v>138</v>
      </c>
      <c r="R13" s="150" t="s">
        <v>138</v>
      </c>
      <c r="S13" s="150" t="s">
        <v>138</v>
      </c>
      <c r="T13" s="150" t="s">
        <v>138</v>
      </c>
      <c r="U13" s="150">
        <v>4990</v>
      </c>
      <c r="V13" s="150">
        <v>0</v>
      </c>
      <c r="W13" s="150">
        <v>0</v>
      </c>
      <c r="X13" s="150">
        <v>0</v>
      </c>
      <c r="Y13" s="150">
        <v>0</v>
      </c>
      <c r="Z13" s="150" t="s">
        <v>138</v>
      </c>
      <c r="AA13" s="150" t="s">
        <v>138</v>
      </c>
      <c r="AB13" s="150" t="s">
        <v>138</v>
      </c>
      <c r="AC13" s="150">
        <v>4910</v>
      </c>
      <c r="AD13" s="150">
        <v>9900</v>
      </c>
      <c r="AE13" s="150">
        <v>9900</v>
      </c>
      <c r="AF13" s="150">
        <v>9900</v>
      </c>
      <c r="AG13" s="150">
        <v>9900</v>
      </c>
      <c r="AH13" s="150" t="s">
        <v>138</v>
      </c>
      <c r="AI13" s="150" t="s">
        <v>138</v>
      </c>
      <c r="AJ13" s="150" t="s">
        <v>138</v>
      </c>
      <c r="AK13" s="150" t="s">
        <v>138</v>
      </c>
      <c r="AL13" s="150" t="s">
        <v>138</v>
      </c>
      <c r="AM13" s="150" t="s">
        <v>138</v>
      </c>
      <c r="AN13" s="150" t="s">
        <v>138</v>
      </c>
      <c r="AO13" s="150" t="s">
        <v>138</v>
      </c>
      <c r="AP13" s="150" t="s">
        <v>138</v>
      </c>
      <c r="AQ13" s="150" t="s">
        <v>138</v>
      </c>
      <c r="AR13" s="150" t="s">
        <v>138</v>
      </c>
      <c r="AS13" s="150" t="s">
        <v>138</v>
      </c>
      <c r="AT13" s="150" t="s">
        <v>138</v>
      </c>
      <c r="AU13" s="150" t="s">
        <v>138</v>
      </c>
      <c r="AV13" s="150" t="s">
        <v>138</v>
      </c>
      <c r="AW13" s="150" t="s">
        <v>138</v>
      </c>
      <c r="AX13" s="150" t="s">
        <v>138</v>
      </c>
      <c r="AY13" s="150" t="s">
        <v>138</v>
      </c>
      <c r="AZ13" s="150" t="s">
        <v>138</v>
      </c>
      <c r="BA13" s="150" t="s">
        <v>138</v>
      </c>
      <c r="BB13" s="150" t="s">
        <v>138</v>
      </c>
      <c r="BC13" s="150" t="s">
        <v>138</v>
      </c>
      <c r="BD13" s="150" t="s">
        <v>138</v>
      </c>
      <c r="BE13" s="150" t="s">
        <v>138</v>
      </c>
      <c r="BF13" s="150" t="s">
        <v>138</v>
      </c>
      <c r="BG13" s="150" t="s">
        <v>138</v>
      </c>
      <c r="BH13" s="150" t="s">
        <v>138</v>
      </c>
      <c r="BI13" s="150" t="s">
        <v>138</v>
      </c>
      <c r="BJ13" s="150" t="s">
        <v>138</v>
      </c>
      <c r="BK13" s="150" t="s">
        <v>138</v>
      </c>
      <c r="BL13" s="150" t="s">
        <v>138</v>
      </c>
      <c r="BM13" s="150" t="s">
        <v>138</v>
      </c>
      <c r="BN13" s="150" t="s">
        <v>138</v>
      </c>
      <c r="BO13" s="150" t="s">
        <v>138</v>
      </c>
      <c r="BP13" s="150" t="s">
        <v>138</v>
      </c>
      <c r="BQ13" s="150" t="s">
        <v>138</v>
      </c>
      <c r="BR13" s="150" t="s">
        <v>138</v>
      </c>
      <c r="BS13" s="150" t="s">
        <v>138</v>
      </c>
      <c r="BT13" s="150" t="s">
        <v>138</v>
      </c>
      <c r="BU13" s="150" t="s">
        <v>138</v>
      </c>
      <c r="BV13" s="150" t="s">
        <v>138</v>
      </c>
      <c r="BW13" s="150" t="s">
        <v>138</v>
      </c>
      <c r="BX13" s="150" t="s">
        <v>138</v>
      </c>
      <c r="BY13" s="150" t="s">
        <v>138</v>
      </c>
      <c r="BZ13" s="150" t="s">
        <v>138</v>
      </c>
      <c r="CA13" s="150" t="s">
        <v>158</v>
      </c>
    </row>
    <row r="14" spans="1:79" x14ac:dyDescent="0.2">
      <c r="A14" s="150" t="s">
        <v>698</v>
      </c>
      <c r="B14" s="150">
        <v>104029350</v>
      </c>
      <c r="C14" s="150" t="s">
        <v>713</v>
      </c>
      <c r="D14" s="150" t="str">
        <f t="shared" si="0"/>
        <v>Huawei Y360 fekete</v>
      </c>
      <c r="E14" s="150">
        <v>16657</v>
      </c>
      <c r="F14" s="150">
        <v>23900</v>
      </c>
      <c r="G14" s="150">
        <v>4990</v>
      </c>
      <c r="H14" s="150">
        <v>9990</v>
      </c>
      <c r="I14" s="150">
        <v>18910</v>
      </c>
      <c r="J14" s="150">
        <v>13910</v>
      </c>
      <c r="K14" s="150" t="s">
        <v>138</v>
      </c>
      <c r="L14" s="150" t="s">
        <v>138</v>
      </c>
      <c r="M14" s="150">
        <v>0</v>
      </c>
      <c r="N14" s="150">
        <v>23900</v>
      </c>
      <c r="O14" s="150">
        <v>0</v>
      </c>
      <c r="P14" s="150">
        <v>23900</v>
      </c>
      <c r="Q14" s="150">
        <v>0</v>
      </c>
      <c r="R14" s="150">
        <v>23900</v>
      </c>
      <c r="S14" s="150" t="s">
        <v>138</v>
      </c>
      <c r="T14" s="150" t="s">
        <v>138</v>
      </c>
      <c r="U14" s="150" t="s">
        <v>138</v>
      </c>
      <c r="V14" s="150" t="s">
        <v>138</v>
      </c>
      <c r="W14" s="150" t="s">
        <v>138</v>
      </c>
      <c r="X14" s="150" t="s">
        <v>138</v>
      </c>
      <c r="Y14" s="150" t="s">
        <v>138</v>
      </c>
      <c r="Z14" s="150" t="s">
        <v>138</v>
      </c>
      <c r="AA14" s="150" t="s">
        <v>138</v>
      </c>
      <c r="AB14" s="150" t="s">
        <v>138</v>
      </c>
      <c r="AC14" s="150" t="s">
        <v>138</v>
      </c>
      <c r="AD14" s="150" t="s">
        <v>138</v>
      </c>
      <c r="AE14" s="150" t="s">
        <v>138</v>
      </c>
      <c r="AF14" s="150" t="s">
        <v>138</v>
      </c>
      <c r="AG14" s="150" t="s">
        <v>138</v>
      </c>
      <c r="AH14" s="150" t="s">
        <v>138</v>
      </c>
      <c r="AI14" s="150" t="s">
        <v>138</v>
      </c>
      <c r="AJ14" s="150" t="s">
        <v>138</v>
      </c>
      <c r="AK14" s="150" t="s">
        <v>138</v>
      </c>
      <c r="AL14" s="150" t="s">
        <v>138</v>
      </c>
      <c r="AM14" s="150" t="s">
        <v>138</v>
      </c>
      <c r="AN14" s="150" t="s">
        <v>138</v>
      </c>
      <c r="AO14" s="150" t="s">
        <v>138</v>
      </c>
      <c r="AP14" s="150" t="s">
        <v>138</v>
      </c>
      <c r="AQ14" s="150" t="s">
        <v>138</v>
      </c>
      <c r="AR14" s="150" t="s">
        <v>138</v>
      </c>
      <c r="AS14" s="150" t="s">
        <v>138</v>
      </c>
      <c r="AT14" s="150" t="s">
        <v>138</v>
      </c>
      <c r="AU14" s="150" t="s">
        <v>138</v>
      </c>
      <c r="AV14" s="150" t="s">
        <v>138</v>
      </c>
      <c r="AW14" s="150" t="s">
        <v>138</v>
      </c>
      <c r="AX14" s="150" t="s">
        <v>138</v>
      </c>
      <c r="AY14" s="150" t="s">
        <v>138</v>
      </c>
      <c r="AZ14" s="150" t="s">
        <v>138</v>
      </c>
      <c r="BA14" s="150" t="s">
        <v>138</v>
      </c>
      <c r="BB14" s="150" t="s">
        <v>138</v>
      </c>
      <c r="BC14" s="150" t="s">
        <v>138</v>
      </c>
      <c r="BD14" s="150" t="s">
        <v>138</v>
      </c>
      <c r="BE14" s="150" t="s">
        <v>138</v>
      </c>
      <c r="BF14" s="150" t="s">
        <v>138</v>
      </c>
      <c r="BG14" s="150" t="s">
        <v>138</v>
      </c>
      <c r="BH14" s="150" t="s">
        <v>138</v>
      </c>
      <c r="BI14" s="150" t="s">
        <v>138</v>
      </c>
      <c r="BJ14" s="150" t="s">
        <v>138</v>
      </c>
      <c r="BK14" s="150" t="s">
        <v>138</v>
      </c>
      <c r="BL14" s="150" t="s">
        <v>138</v>
      </c>
      <c r="BM14" s="150" t="s">
        <v>138</v>
      </c>
      <c r="BN14" s="150" t="s">
        <v>138</v>
      </c>
      <c r="BO14" s="150" t="s">
        <v>138</v>
      </c>
      <c r="BP14" s="150" t="s">
        <v>138</v>
      </c>
      <c r="BQ14" s="150" t="s">
        <v>138</v>
      </c>
      <c r="BR14" s="150" t="s">
        <v>138</v>
      </c>
      <c r="BS14" s="150" t="s">
        <v>138</v>
      </c>
      <c r="BT14" s="150" t="s">
        <v>138</v>
      </c>
      <c r="BU14" s="150" t="s">
        <v>138</v>
      </c>
      <c r="BV14" s="150">
        <v>0</v>
      </c>
      <c r="BW14" s="150" t="s">
        <v>158</v>
      </c>
      <c r="BX14" s="150" t="s">
        <v>158</v>
      </c>
      <c r="BY14" s="150" t="s">
        <v>158</v>
      </c>
      <c r="BZ14" s="150" t="s">
        <v>138</v>
      </c>
      <c r="CA14" s="150" t="s">
        <v>139</v>
      </c>
    </row>
    <row r="15" spans="1:79" x14ac:dyDescent="0.2">
      <c r="A15" s="150" t="s">
        <v>698</v>
      </c>
      <c r="B15" s="150">
        <v>104029190</v>
      </c>
      <c r="C15" s="150" t="s">
        <v>714</v>
      </c>
      <c r="D15" s="150" t="str">
        <f t="shared" si="0"/>
        <v>Huawei Y5 fekete</v>
      </c>
      <c r="E15" s="150">
        <v>22400</v>
      </c>
      <c r="F15" s="150">
        <v>31900</v>
      </c>
      <c r="G15" s="150">
        <v>10990</v>
      </c>
      <c r="H15" s="150">
        <v>15990</v>
      </c>
      <c r="I15" s="150">
        <v>20910</v>
      </c>
      <c r="J15" s="150">
        <v>15910</v>
      </c>
      <c r="K15" s="150" t="s">
        <v>138</v>
      </c>
      <c r="L15" s="150" t="s">
        <v>138</v>
      </c>
      <c r="M15" s="150">
        <v>5990</v>
      </c>
      <c r="N15" s="150">
        <v>27500</v>
      </c>
      <c r="O15" s="150">
        <v>0</v>
      </c>
      <c r="P15" s="150">
        <v>31900</v>
      </c>
      <c r="Q15" s="150">
        <v>0</v>
      </c>
      <c r="R15" s="150">
        <v>31900</v>
      </c>
      <c r="S15" s="150" t="s">
        <v>138</v>
      </c>
      <c r="T15" s="150" t="s">
        <v>138</v>
      </c>
      <c r="U15" s="150" t="s">
        <v>138</v>
      </c>
      <c r="V15" s="150" t="s">
        <v>138</v>
      </c>
      <c r="W15" s="150" t="s">
        <v>138</v>
      </c>
      <c r="X15" s="150" t="s">
        <v>138</v>
      </c>
      <c r="Y15" s="150" t="s">
        <v>138</v>
      </c>
      <c r="Z15" s="150" t="s">
        <v>138</v>
      </c>
      <c r="AA15" s="150" t="s">
        <v>138</v>
      </c>
      <c r="AB15" s="150" t="s">
        <v>138</v>
      </c>
      <c r="AC15" s="150" t="s">
        <v>138</v>
      </c>
      <c r="AD15" s="150" t="s">
        <v>138</v>
      </c>
      <c r="AE15" s="150" t="s">
        <v>138</v>
      </c>
      <c r="AF15" s="150" t="s">
        <v>138</v>
      </c>
      <c r="AG15" s="150" t="s">
        <v>138</v>
      </c>
      <c r="AH15" s="150" t="s">
        <v>138</v>
      </c>
      <c r="AI15" s="150" t="s">
        <v>138</v>
      </c>
      <c r="AJ15" s="150" t="s">
        <v>138</v>
      </c>
      <c r="AK15" s="150" t="s">
        <v>138</v>
      </c>
      <c r="AL15" s="150" t="s">
        <v>138</v>
      </c>
      <c r="AM15" s="150" t="s">
        <v>138</v>
      </c>
      <c r="AN15" s="150" t="s">
        <v>138</v>
      </c>
      <c r="AO15" s="150" t="s">
        <v>138</v>
      </c>
      <c r="AP15" s="150" t="s">
        <v>138</v>
      </c>
      <c r="AQ15" s="150" t="s">
        <v>138</v>
      </c>
      <c r="AR15" s="150" t="s">
        <v>138</v>
      </c>
      <c r="AS15" s="150" t="s">
        <v>138</v>
      </c>
      <c r="AT15" s="150" t="s">
        <v>138</v>
      </c>
      <c r="AU15" s="150" t="s">
        <v>138</v>
      </c>
      <c r="AV15" s="150" t="s">
        <v>138</v>
      </c>
      <c r="AW15" s="150" t="s">
        <v>138</v>
      </c>
      <c r="AX15" s="150" t="s">
        <v>138</v>
      </c>
      <c r="AY15" s="150" t="s">
        <v>138</v>
      </c>
      <c r="AZ15" s="150" t="s">
        <v>138</v>
      </c>
      <c r="BA15" s="150" t="s">
        <v>138</v>
      </c>
      <c r="BB15" s="150" t="s">
        <v>138</v>
      </c>
      <c r="BC15" s="150" t="s">
        <v>138</v>
      </c>
      <c r="BD15" s="150" t="s">
        <v>138</v>
      </c>
      <c r="BE15" s="150" t="s">
        <v>138</v>
      </c>
      <c r="BF15" s="150" t="s">
        <v>138</v>
      </c>
      <c r="BG15" s="150" t="s">
        <v>138</v>
      </c>
      <c r="BH15" s="150" t="s">
        <v>138</v>
      </c>
      <c r="BI15" s="150" t="s">
        <v>138</v>
      </c>
      <c r="BJ15" s="150" t="s">
        <v>138</v>
      </c>
      <c r="BK15" s="150" t="s">
        <v>138</v>
      </c>
      <c r="BL15" s="150" t="s">
        <v>138</v>
      </c>
      <c r="BM15" s="150" t="s">
        <v>138</v>
      </c>
      <c r="BN15" s="150" t="s">
        <v>138</v>
      </c>
      <c r="BO15" s="150" t="s">
        <v>138</v>
      </c>
      <c r="BP15" s="150" t="s">
        <v>138</v>
      </c>
      <c r="BQ15" s="150" t="s">
        <v>138</v>
      </c>
      <c r="BR15" s="150" t="s">
        <v>138</v>
      </c>
      <c r="BS15" s="150" t="s">
        <v>138</v>
      </c>
      <c r="BT15" s="150" t="s">
        <v>138</v>
      </c>
      <c r="BU15" s="150" t="s">
        <v>138</v>
      </c>
      <c r="BV15" s="150">
        <v>1900</v>
      </c>
      <c r="BW15" s="150">
        <v>0</v>
      </c>
      <c r="BX15" s="150" t="s">
        <v>158</v>
      </c>
      <c r="BY15" s="150" t="s">
        <v>158</v>
      </c>
      <c r="BZ15" s="150" t="s">
        <v>138</v>
      </c>
      <c r="CA15" s="150" t="s">
        <v>139</v>
      </c>
    </row>
    <row r="16" spans="1:79" x14ac:dyDescent="0.2">
      <c r="A16" s="150" t="s">
        <v>700</v>
      </c>
      <c r="B16" s="150">
        <v>104019027</v>
      </c>
      <c r="C16" s="150" t="s">
        <v>715</v>
      </c>
      <c r="D16" s="150" t="str">
        <f t="shared" si="0"/>
        <v>iPhone 5S 16GB szürke</v>
      </c>
      <c r="E16" s="150">
        <v>79953</v>
      </c>
      <c r="F16" s="150">
        <v>109900</v>
      </c>
      <c r="G16" s="150">
        <v>69900</v>
      </c>
      <c r="H16" s="150">
        <v>74900</v>
      </c>
      <c r="I16" s="150">
        <v>40000</v>
      </c>
      <c r="J16" s="150">
        <v>35000</v>
      </c>
      <c r="K16" s="150" t="s">
        <v>138</v>
      </c>
      <c r="L16" s="150" t="s">
        <v>138</v>
      </c>
      <c r="M16" s="150">
        <v>64900</v>
      </c>
      <c r="N16" s="150">
        <v>45000</v>
      </c>
      <c r="O16" s="150">
        <v>49900</v>
      </c>
      <c r="P16" s="150">
        <v>60000</v>
      </c>
      <c r="Q16" s="150">
        <v>29900</v>
      </c>
      <c r="R16" s="150">
        <v>80000</v>
      </c>
      <c r="S16" s="150" t="s">
        <v>138</v>
      </c>
      <c r="T16" s="150" t="s">
        <v>138</v>
      </c>
      <c r="U16" s="150" t="s">
        <v>138</v>
      </c>
      <c r="V16" s="150" t="s">
        <v>138</v>
      </c>
      <c r="W16" s="150" t="s">
        <v>138</v>
      </c>
      <c r="X16" s="150" t="s">
        <v>138</v>
      </c>
      <c r="Y16" s="150" t="s">
        <v>138</v>
      </c>
      <c r="Z16" s="150" t="s">
        <v>138</v>
      </c>
      <c r="AA16" s="150" t="s">
        <v>138</v>
      </c>
      <c r="AB16" s="150" t="s">
        <v>138</v>
      </c>
      <c r="AC16" s="150" t="s">
        <v>138</v>
      </c>
      <c r="AD16" s="150" t="s">
        <v>138</v>
      </c>
      <c r="AE16" s="150" t="s">
        <v>138</v>
      </c>
      <c r="AF16" s="150" t="s">
        <v>138</v>
      </c>
      <c r="AG16" s="150" t="s">
        <v>138</v>
      </c>
      <c r="AH16" s="150" t="s">
        <v>138</v>
      </c>
      <c r="AI16" s="150" t="s">
        <v>138</v>
      </c>
      <c r="AJ16" s="150" t="s">
        <v>138</v>
      </c>
      <c r="AK16" s="150" t="s">
        <v>138</v>
      </c>
      <c r="AL16" s="150" t="s">
        <v>138</v>
      </c>
      <c r="AM16" s="150" t="s">
        <v>138</v>
      </c>
      <c r="AN16" s="150" t="s">
        <v>138</v>
      </c>
      <c r="AO16" s="150" t="s">
        <v>138</v>
      </c>
      <c r="AP16" s="150" t="s">
        <v>138</v>
      </c>
      <c r="AQ16" s="150" t="s">
        <v>138</v>
      </c>
      <c r="AR16" s="150" t="s">
        <v>138</v>
      </c>
      <c r="AS16" s="150" t="s">
        <v>138</v>
      </c>
      <c r="AT16" s="150" t="s">
        <v>138</v>
      </c>
      <c r="AU16" s="150" t="s">
        <v>138</v>
      </c>
      <c r="AV16" s="150" t="s">
        <v>138</v>
      </c>
      <c r="AW16" s="150" t="s">
        <v>138</v>
      </c>
      <c r="AX16" s="150" t="s">
        <v>138</v>
      </c>
      <c r="AY16" s="150" t="s">
        <v>138</v>
      </c>
      <c r="AZ16" s="150" t="s">
        <v>138</v>
      </c>
      <c r="BA16" s="150" t="s">
        <v>138</v>
      </c>
      <c r="BB16" s="150" t="s">
        <v>138</v>
      </c>
      <c r="BC16" s="150" t="s">
        <v>138</v>
      </c>
      <c r="BD16" s="150" t="s">
        <v>138</v>
      </c>
      <c r="BE16" s="150" t="s">
        <v>138</v>
      </c>
      <c r="BF16" s="150" t="s">
        <v>138</v>
      </c>
      <c r="BG16" s="150" t="s">
        <v>138</v>
      </c>
      <c r="BH16" s="150" t="s">
        <v>138</v>
      </c>
      <c r="BI16" s="150" t="s">
        <v>138</v>
      </c>
      <c r="BJ16" s="150" t="s">
        <v>138</v>
      </c>
      <c r="BK16" s="150" t="s">
        <v>138</v>
      </c>
      <c r="BL16" s="150" t="s">
        <v>138</v>
      </c>
      <c r="BM16" s="150" t="s">
        <v>138</v>
      </c>
      <c r="BN16" s="150" t="s">
        <v>138</v>
      </c>
      <c r="BO16" s="150" t="s">
        <v>138</v>
      </c>
      <c r="BP16" s="150" t="s">
        <v>138</v>
      </c>
      <c r="BQ16" s="150" t="s">
        <v>138</v>
      </c>
      <c r="BR16" s="150" t="s">
        <v>138</v>
      </c>
      <c r="BS16" s="150" t="s">
        <v>138</v>
      </c>
      <c r="BT16" s="150" t="s">
        <v>138</v>
      </c>
      <c r="BU16" s="150" t="s">
        <v>138</v>
      </c>
      <c r="BV16" s="150">
        <v>57900</v>
      </c>
      <c r="BW16" s="150">
        <v>0</v>
      </c>
      <c r="BX16" s="150" t="s">
        <v>158</v>
      </c>
      <c r="BY16" s="150" t="s">
        <v>158</v>
      </c>
      <c r="BZ16" s="150" t="s">
        <v>138</v>
      </c>
      <c r="CA16" s="150" t="s">
        <v>146</v>
      </c>
    </row>
    <row r="17" spans="1:80" x14ac:dyDescent="0.2">
      <c r="A17" s="150" t="s">
        <v>703</v>
      </c>
      <c r="B17" s="150">
        <v>104019028</v>
      </c>
      <c r="C17" s="150" t="s">
        <v>715</v>
      </c>
      <c r="D17" s="150" t="str">
        <f t="shared" si="0"/>
        <v>iPhone 5S 16GB ezüst</v>
      </c>
      <c r="E17" s="150">
        <v>79953</v>
      </c>
      <c r="F17" s="150">
        <v>109900</v>
      </c>
      <c r="G17" s="150">
        <v>69900</v>
      </c>
      <c r="H17" s="150">
        <v>74900</v>
      </c>
      <c r="I17" s="150">
        <v>40000</v>
      </c>
      <c r="J17" s="150">
        <v>35000</v>
      </c>
      <c r="K17" s="150" t="s">
        <v>138</v>
      </c>
      <c r="L17" s="150" t="s">
        <v>138</v>
      </c>
      <c r="M17" s="150">
        <v>64900</v>
      </c>
      <c r="N17" s="150">
        <v>45000</v>
      </c>
      <c r="O17" s="150">
        <v>49900</v>
      </c>
      <c r="P17" s="150">
        <v>60000</v>
      </c>
      <c r="Q17" s="150">
        <v>29900</v>
      </c>
      <c r="R17" s="150">
        <v>80000</v>
      </c>
      <c r="S17" s="150" t="s">
        <v>138</v>
      </c>
      <c r="T17" s="150" t="s">
        <v>138</v>
      </c>
      <c r="U17" s="150" t="s">
        <v>138</v>
      </c>
      <c r="V17" s="150" t="s">
        <v>138</v>
      </c>
      <c r="W17" s="150" t="s">
        <v>138</v>
      </c>
      <c r="X17" s="150" t="s">
        <v>138</v>
      </c>
      <c r="Y17" s="150" t="s">
        <v>138</v>
      </c>
      <c r="Z17" s="150" t="s">
        <v>138</v>
      </c>
      <c r="AA17" s="150" t="s">
        <v>138</v>
      </c>
      <c r="AB17" s="150" t="s">
        <v>138</v>
      </c>
      <c r="AC17" s="150" t="s">
        <v>138</v>
      </c>
      <c r="AD17" s="150" t="s">
        <v>138</v>
      </c>
      <c r="AE17" s="150" t="s">
        <v>138</v>
      </c>
      <c r="AF17" s="150" t="s">
        <v>138</v>
      </c>
      <c r="AG17" s="150" t="s">
        <v>138</v>
      </c>
      <c r="AH17" s="150" t="s">
        <v>138</v>
      </c>
      <c r="AI17" s="150" t="s">
        <v>138</v>
      </c>
      <c r="AJ17" s="150" t="s">
        <v>138</v>
      </c>
      <c r="AK17" s="150" t="s">
        <v>138</v>
      </c>
      <c r="AL17" s="150" t="s">
        <v>138</v>
      </c>
      <c r="AM17" s="150" t="s">
        <v>138</v>
      </c>
      <c r="AN17" s="150" t="s">
        <v>138</v>
      </c>
      <c r="AO17" s="150" t="s">
        <v>138</v>
      </c>
      <c r="AP17" s="150" t="s">
        <v>138</v>
      </c>
      <c r="AQ17" s="150" t="s">
        <v>138</v>
      </c>
      <c r="AR17" s="150" t="s">
        <v>138</v>
      </c>
      <c r="AS17" s="150" t="s">
        <v>138</v>
      </c>
      <c r="AT17" s="150" t="s">
        <v>138</v>
      </c>
      <c r="AU17" s="150" t="s">
        <v>138</v>
      </c>
      <c r="AV17" s="150" t="s">
        <v>138</v>
      </c>
      <c r="AW17" s="150" t="s">
        <v>138</v>
      </c>
      <c r="AX17" s="150" t="s">
        <v>138</v>
      </c>
      <c r="AY17" s="150" t="s">
        <v>138</v>
      </c>
      <c r="AZ17" s="150" t="s">
        <v>138</v>
      </c>
      <c r="BA17" s="150" t="s">
        <v>138</v>
      </c>
      <c r="BB17" s="150" t="s">
        <v>138</v>
      </c>
      <c r="BC17" s="150" t="s">
        <v>138</v>
      </c>
      <c r="BD17" s="150" t="s">
        <v>138</v>
      </c>
      <c r="BE17" s="150" t="s">
        <v>138</v>
      </c>
      <c r="BF17" s="150" t="s">
        <v>138</v>
      </c>
      <c r="BG17" s="150" t="s">
        <v>138</v>
      </c>
      <c r="BH17" s="150" t="s">
        <v>138</v>
      </c>
      <c r="BI17" s="150" t="s">
        <v>138</v>
      </c>
      <c r="BJ17" s="150" t="s">
        <v>138</v>
      </c>
      <c r="BK17" s="150" t="s">
        <v>138</v>
      </c>
      <c r="BL17" s="150" t="s">
        <v>138</v>
      </c>
      <c r="BM17" s="150" t="s">
        <v>138</v>
      </c>
      <c r="BN17" s="150" t="s">
        <v>138</v>
      </c>
      <c r="BO17" s="150" t="s">
        <v>138</v>
      </c>
      <c r="BP17" s="150" t="s">
        <v>138</v>
      </c>
      <c r="BQ17" s="150" t="s">
        <v>138</v>
      </c>
      <c r="BR17" s="150" t="s">
        <v>138</v>
      </c>
      <c r="BS17" s="150" t="s">
        <v>138</v>
      </c>
      <c r="BT17" s="150" t="s">
        <v>138</v>
      </c>
      <c r="BU17" s="150" t="s">
        <v>138</v>
      </c>
      <c r="BV17" s="150">
        <v>57900</v>
      </c>
      <c r="BW17" s="150">
        <v>0</v>
      </c>
      <c r="BX17" s="150" t="s">
        <v>158</v>
      </c>
      <c r="BY17" s="150" t="s">
        <v>158</v>
      </c>
      <c r="BZ17" s="150" t="s">
        <v>138</v>
      </c>
      <c r="CA17" s="150" t="s">
        <v>146</v>
      </c>
    </row>
    <row r="18" spans="1:80" x14ac:dyDescent="0.2">
      <c r="A18" s="150" t="s">
        <v>700</v>
      </c>
      <c r="B18" s="150">
        <v>104023791</v>
      </c>
      <c r="C18" s="150" t="s">
        <v>716</v>
      </c>
      <c r="D18" s="150" t="str">
        <f t="shared" si="0"/>
        <v>iPhone 6 16GB szürke</v>
      </c>
      <c r="E18" s="150">
        <v>150713</v>
      </c>
      <c r="F18" s="150">
        <v>209900</v>
      </c>
      <c r="G18" s="150">
        <v>139990</v>
      </c>
      <c r="H18" s="150">
        <v>149990</v>
      </c>
      <c r="I18" s="150">
        <v>69910</v>
      </c>
      <c r="J18" s="150">
        <v>59910</v>
      </c>
      <c r="K18" s="150" t="s">
        <v>138</v>
      </c>
      <c r="L18" s="150" t="s">
        <v>138</v>
      </c>
      <c r="M18" s="150">
        <v>134990</v>
      </c>
      <c r="N18" s="150">
        <v>74910</v>
      </c>
      <c r="O18" s="150">
        <v>119990</v>
      </c>
      <c r="P18" s="150">
        <v>89910</v>
      </c>
      <c r="Q18" s="150">
        <v>99990</v>
      </c>
      <c r="R18" s="150">
        <v>109910</v>
      </c>
      <c r="S18" s="150" t="s">
        <v>138</v>
      </c>
      <c r="T18" s="150" t="s">
        <v>138</v>
      </c>
      <c r="U18" s="150" t="s">
        <v>138</v>
      </c>
      <c r="V18" s="150" t="s">
        <v>138</v>
      </c>
      <c r="W18" s="150" t="s">
        <v>138</v>
      </c>
      <c r="X18" s="150" t="s">
        <v>138</v>
      </c>
      <c r="Y18" s="150" t="s">
        <v>138</v>
      </c>
      <c r="Z18" s="150" t="s">
        <v>138</v>
      </c>
      <c r="AA18" s="150" t="s">
        <v>138</v>
      </c>
      <c r="AB18" s="150" t="s">
        <v>138</v>
      </c>
      <c r="AC18" s="150" t="s">
        <v>138</v>
      </c>
      <c r="AD18" s="150" t="s">
        <v>138</v>
      </c>
      <c r="AE18" s="150" t="s">
        <v>138</v>
      </c>
      <c r="AF18" s="150" t="s">
        <v>138</v>
      </c>
      <c r="AG18" s="150" t="s">
        <v>138</v>
      </c>
      <c r="AH18" s="150" t="s">
        <v>138</v>
      </c>
      <c r="AI18" s="150" t="s">
        <v>138</v>
      </c>
      <c r="AJ18" s="150" t="s">
        <v>138</v>
      </c>
      <c r="AK18" s="150" t="s">
        <v>138</v>
      </c>
      <c r="AL18" s="150" t="s">
        <v>138</v>
      </c>
      <c r="AM18" s="150" t="s">
        <v>138</v>
      </c>
      <c r="AN18" s="150" t="s">
        <v>138</v>
      </c>
      <c r="AO18" s="150" t="s">
        <v>138</v>
      </c>
      <c r="AP18" s="150" t="s">
        <v>138</v>
      </c>
      <c r="AQ18" s="150" t="s">
        <v>138</v>
      </c>
      <c r="AR18" s="150" t="s">
        <v>138</v>
      </c>
      <c r="AS18" s="150" t="s">
        <v>138</v>
      </c>
      <c r="AT18" s="150" t="s">
        <v>138</v>
      </c>
      <c r="AU18" s="150" t="s">
        <v>138</v>
      </c>
      <c r="AV18" s="150" t="s">
        <v>138</v>
      </c>
      <c r="AW18" s="150" t="s">
        <v>138</v>
      </c>
      <c r="AX18" s="150" t="s">
        <v>138</v>
      </c>
      <c r="AY18" s="150" t="s">
        <v>138</v>
      </c>
      <c r="AZ18" s="150" t="s">
        <v>138</v>
      </c>
      <c r="BA18" s="150" t="s">
        <v>138</v>
      </c>
      <c r="BB18" s="150" t="s">
        <v>138</v>
      </c>
      <c r="BC18" s="150" t="s">
        <v>138</v>
      </c>
      <c r="BD18" s="150" t="s">
        <v>138</v>
      </c>
      <c r="BE18" s="150" t="s">
        <v>138</v>
      </c>
      <c r="BF18" s="150" t="s">
        <v>138</v>
      </c>
      <c r="BG18" s="150" t="s">
        <v>138</v>
      </c>
      <c r="BH18" s="150" t="s">
        <v>138</v>
      </c>
      <c r="BI18" s="150" t="s">
        <v>138</v>
      </c>
      <c r="BJ18" s="150" t="s">
        <v>138</v>
      </c>
      <c r="BK18" s="150" t="s">
        <v>138</v>
      </c>
      <c r="BL18" s="150" t="s">
        <v>138</v>
      </c>
      <c r="BM18" s="150" t="s">
        <v>138</v>
      </c>
      <c r="BN18" s="150" t="s">
        <v>138</v>
      </c>
      <c r="BO18" s="150" t="s">
        <v>138</v>
      </c>
      <c r="BP18" s="150" t="s">
        <v>138</v>
      </c>
      <c r="BQ18" s="150" t="s">
        <v>138</v>
      </c>
      <c r="BR18" s="150" t="s">
        <v>138</v>
      </c>
      <c r="BS18" s="150" t="s">
        <v>138</v>
      </c>
      <c r="BT18" s="150" t="s">
        <v>138</v>
      </c>
      <c r="BU18" s="150" t="s">
        <v>138</v>
      </c>
      <c r="BV18" s="150">
        <v>128900</v>
      </c>
      <c r="BW18" s="150">
        <v>62900</v>
      </c>
      <c r="BX18" s="150">
        <v>29900</v>
      </c>
      <c r="BY18" s="150">
        <v>0</v>
      </c>
      <c r="BZ18" s="150" t="s">
        <v>138</v>
      </c>
      <c r="CA18" s="150" t="s">
        <v>149</v>
      </c>
    </row>
    <row r="19" spans="1:80" x14ac:dyDescent="0.2">
      <c r="A19" s="150" t="s">
        <v>703</v>
      </c>
      <c r="B19" s="150">
        <v>104023830</v>
      </c>
      <c r="C19" s="150" t="s">
        <v>716</v>
      </c>
      <c r="D19" s="150" t="str">
        <f t="shared" si="0"/>
        <v>iPhone 6 16GB ezüst</v>
      </c>
      <c r="E19" s="150">
        <v>150713</v>
      </c>
      <c r="F19" s="150">
        <v>209900</v>
      </c>
      <c r="G19" s="150">
        <v>139990</v>
      </c>
      <c r="H19" s="150">
        <v>149990</v>
      </c>
      <c r="I19" s="150">
        <v>69910</v>
      </c>
      <c r="J19" s="150">
        <v>59910</v>
      </c>
      <c r="K19" s="150" t="s">
        <v>138</v>
      </c>
      <c r="L19" s="150" t="s">
        <v>138</v>
      </c>
      <c r="M19" s="150">
        <v>134990</v>
      </c>
      <c r="N19" s="150">
        <v>74910</v>
      </c>
      <c r="O19" s="150">
        <v>119990</v>
      </c>
      <c r="P19" s="150">
        <v>89910</v>
      </c>
      <c r="Q19" s="150">
        <v>99990</v>
      </c>
      <c r="R19" s="150">
        <v>109910</v>
      </c>
      <c r="S19" s="150" t="s">
        <v>138</v>
      </c>
      <c r="T19" s="150" t="s">
        <v>138</v>
      </c>
      <c r="U19" s="150" t="s">
        <v>138</v>
      </c>
      <c r="V19" s="150" t="s">
        <v>138</v>
      </c>
      <c r="W19" s="150" t="s">
        <v>138</v>
      </c>
      <c r="X19" s="150" t="s">
        <v>138</v>
      </c>
      <c r="Y19" s="150" t="s">
        <v>138</v>
      </c>
      <c r="Z19" s="150" t="s">
        <v>138</v>
      </c>
      <c r="AA19" s="150" t="s">
        <v>138</v>
      </c>
      <c r="AB19" s="150" t="s">
        <v>138</v>
      </c>
      <c r="AC19" s="150" t="s">
        <v>138</v>
      </c>
      <c r="AD19" s="150" t="s">
        <v>138</v>
      </c>
      <c r="AE19" s="150" t="s">
        <v>138</v>
      </c>
      <c r="AF19" s="150" t="s">
        <v>138</v>
      </c>
      <c r="AG19" s="150" t="s">
        <v>138</v>
      </c>
      <c r="AH19" s="150" t="s">
        <v>138</v>
      </c>
      <c r="AI19" s="150" t="s">
        <v>138</v>
      </c>
      <c r="AJ19" s="150" t="s">
        <v>138</v>
      </c>
      <c r="AK19" s="150" t="s">
        <v>138</v>
      </c>
      <c r="AL19" s="150" t="s">
        <v>138</v>
      </c>
      <c r="AM19" s="150" t="s">
        <v>138</v>
      </c>
      <c r="AN19" s="150" t="s">
        <v>138</v>
      </c>
      <c r="AO19" s="150" t="s">
        <v>138</v>
      </c>
      <c r="AP19" s="150" t="s">
        <v>138</v>
      </c>
      <c r="AQ19" s="150" t="s">
        <v>138</v>
      </c>
      <c r="AR19" s="150" t="s">
        <v>138</v>
      </c>
      <c r="AS19" s="150" t="s">
        <v>138</v>
      </c>
      <c r="AT19" s="150" t="s">
        <v>138</v>
      </c>
      <c r="AU19" s="150" t="s">
        <v>138</v>
      </c>
      <c r="AV19" s="150" t="s">
        <v>138</v>
      </c>
      <c r="AW19" s="150" t="s">
        <v>138</v>
      </c>
      <c r="AX19" s="150" t="s">
        <v>138</v>
      </c>
      <c r="AY19" s="150" t="s">
        <v>138</v>
      </c>
      <c r="AZ19" s="150" t="s">
        <v>138</v>
      </c>
      <c r="BA19" s="150" t="s">
        <v>138</v>
      </c>
      <c r="BB19" s="150" t="s">
        <v>138</v>
      </c>
      <c r="BC19" s="150" t="s">
        <v>138</v>
      </c>
      <c r="BD19" s="150" t="s">
        <v>138</v>
      </c>
      <c r="BE19" s="150" t="s">
        <v>138</v>
      </c>
      <c r="BF19" s="150" t="s">
        <v>138</v>
      </c>
      <c r="BG19" s="150" t="s">
        <v>138</v>
      </c>
      <c r="BH19" s="150" t="s">
        <v>138</v>
      </c>
      <c r="BI19" s="150" t="s">
        <v>138</v>
      </c>
      <c r="BJ19" s="150" t="s">
        <v>138</v>
      </c>
      <c r="BK19" s="150" t="s">
        <v>138</v>
      </c>
      <c r="BL19" s="150" t="s">
        <v>138</v>
      </c>
      <c r="BM19" s="150" t="s">
        <v>138</v>
      </c>
      <c r="BN19" s="150" t="s">
        <v>138</v>
      </c>
      <c r="BO19" s="150" t="s">
        <v>138</v>
      </c>
      <c r="BP19" s="150" t="s">
        <v>138</v>
      </c>
      <c r="BQ19" s="150" t="s">
        <v>138</v>
      </c>
      <c r="BR19" s="150" t="s">
        <v>138</v>
      </c>
      <c r="BS19" s="150" t="s">
        <v>138</v>
      </c>
      <c r="BT19" s="150" t="s">
        <v>138</v>
      </c>
      <c r="BU19" s="150" t="s">
        <v>138</v>
      </c>
      <c r="BV19" s="150">
        <v>128900</v>
      </c>
      <c r="BW19" s="150">
        <v>62900</v>
      </c>
      <c r="BX19" s="150">
        <v>29900</v>
      </c>
      <c r="BY19" s="150">
        <v>0</v>
      </c>
      <c r="BZ19" s="150" t="s">
        <v>138</v>
      </c>
      <c r="CA19" s="150" t="s">
        <v>149</v>
      </c>
    </row>
    <row r="20" spans="1:80" x14ac:dyDescent="0.2">
      <c r="A20" s="150" t="s">
        <v>703</v>
      </c>
      <c r="B20" s="150">
        <v>104023833</v>
      </c>
      <c r="C20" s="150" t="s">
        <v>717</v>
      </c>
      <c r="D20" s="150" t="str">
        <f t="shared" si="0"/>
        <v>iPhone 6 64GB ezüst</v>
      </c>
      <c r="E20" s="150">
        <v>178618</v>
      </c>
      <c r="F20" s="150">
        <v>249900</v>
      </c>
      <c r="G20" s="150">
        <v>167990</v>
      </c>
      <c r="H20" s="150">
        <v>177990</v>
      </c>
      <c r="I20" s="150">
        <v>81910</v>
      </c>
      <c r="J20" s="150">
        <v>71910</v>
      </c>
      <c r="K20" s="150" t="s">
        <v>138</v>
      </c>
      <c r="L20" s="150" t="s">
        <v>138</v>
      </c>
      <c r="M20" s="150">
        <v>162990</v>
      </c>
      <c r="N20" s="150">
        <v>86910</v>
      </c>
      <c r="O20" s="150">
        <v>147990</v>
      </c>
      <c r="P20" s="150">
        <v>101910</v>
      </c>
      <c r="Q20" s="150">
        <v>127990</v>
      </c>
      <c r="R20" s="150">
        <v>121910</v>
      </c>
      <c r="S20" s="150" t="s">
        <v>138</v>
      </c>
      <c r="T20" s="150" t="s">
        <v>138</v>
      </c>
      <c r="U20" s="150" t="s">
        <v>138</v>
      </c>
      <c r="V20" s="150" t="s">
        <v>138</v>
      </c>
      <c r="W20" s="150" t="s">
        <v>138</v>
      </c>
      <c r="X20" s="150" t="s">
        <v>138</v>
      </c>
      <c r="Y20" s="150" t="s">
        <v>138</v>
      </c>
      <c r="Z20" s="150" t="s">
        <v>138</v>
      </c>
      <c r="AA20" s="150" t="s">
        <v>138</v>
      </c>
      <c r="AB20" s="150" t="s">
        <v>138</v>
      </c>
      <c r="AC20" s="150" t="s">
        <v>138</v>
      </c>
      <c r="AD20" s="150" t="s">
        <v>138</v>
      </c>
      <c r="AE20" s="150" t="s">
        <v>138</v>
      </c>
      <c r="AF20" s="150" t="s">
        <v>138</v>
      </c>
      <c r="AG20" s="150" t="s">
        <v>138</v>
      </c>
      <c r="AH20" s="150" t="s">
        <v>138</v>
      </c>
      <c r="AI20" s="150" t="s">
        <v>138</v>
      </c>
      <c r="AJ20" s="150" t="s">
        <v>138</v>
      </c>
      <c r="AK20" s="150" t="s">
        <v>138</v>
      </c>
      <c r="AL20" s="150" t="s">
        <v>138</v>
      </c>
      <c r="AM20" s="150" t="s">
        <v>138</v>
      </c>
      <c r="AN20" s="150" t="s">
        <v>138</v>
      </c>
      <c r="AO20" s="150" t="s">
        <v>138</v>
      </c>
      <c r="AP20" s="150" t="s">
        <v>138</v>
      </c>
      <c r="AQ20" s="150" t="s">
        <v>138</v>
      </c>
      <c r="AR20" s="150" t="s">
        <v>138</v>
      </c>
      <c r="AS20" s="150" t="s">
        <v>138</v>
      </c>
      <c r="AT20" s="150" t="s">
        <v>138</v>
      </c>
      <c r="AU20" s="150" t="s">
        <v>138</v>
      </c>
      <c r="AV20" s="150" t="s">
        <v>138</v>
      </c>
      <c r="AW20" s="150" t="s">
        <v>138</v>
      </c>
      <c r="AX20" s="150" t="s">
        <v>138</v>
      </c>
      <c r="AY20" s="150" t="s">
        <v>138</v>
      </c>
      <c r="AZ20" s="150" t="s">
        <v>138</v>
      </c>
      <c r="BA20" s="150" t="s">
        <v>138</v>
      </c>
      <c r="BB20" s="150" t="s">
        <v>138</v>
      </c>
      <c r="BC20" s="150" t="s">
        <v>138</v>
      </c>
      <c r="BD20" s="150" t="s">
        <v>138</v>
      </c>
      <c r="BE20" s="150" t="s">
        <v>138</v>
      </c>
      <c r="BF20" s="150" t="s">
        <v>138</v>
      </c>
      <c r="BG20" s="150" t="s">
        <v>138</v>
      </c>
      <c r="BH20" s="150" t="s">
        <v>138</v>
      </c>
      <c r="BI20" s="150" t="s">
        <v>138</v>
      </c>
      <c r="BJ20" s="150" t="s">
        <v>138</v>
      </c>
      <c r="BK20" s="150" t="s">
        <v>138</v>
      </c>
      <c r="BL20" s="150" t="s">
        <v>138</v>
      </c>
      <c r="BM20" s="150" t="s">
        <v>138</v>
      </c>
      <c r="BN20" s="150" t="s">
        <v>138</v>
      </c>
      <c r="BO20" s="150" t="s">
        <v>138</v>
      </c>
      <c r="BP20" s="150" t="s">
        <v>138</v>
      </c>
      <c r="BQ20" s="150" t="s">
        <v>138</v>
      </c>
      <c r="BR20" s="150" t="s">
        <v>138</v>
      </c>
      <c r="BS20" s="150" t="s">
        <v>138</v>
      </c>
      <c r="BT20" s="150" t="s">
        <v>138</v>
      </c>
      <c r="BU20" s="150" t="s">
        <v>138</v>
      </c>
      <c r="BV20" s="150">
        <v>159900</v>
      </c>
      <c r="BW20" s="150">
        <v>94900</v>
      </c>
      <c r="BX20" s="150">
        <v>34990</v>
      </c>
      <c r="BY20" s="150">
        <v>0</v>
      </c>
      <c r="BZ20" s="150" t="s">
        <v>138</v>
      </c>
      <c r="CA20" s="150" t="s">
        <v>149</v>
      </c>
    </row>
    <row r="21" spans="1:80" x14ac:dyDescent="0.2">
      <c r="A21" s="150" t="s">
        <v>700</v>
      </c>
      <c r="B21" s="150">
        <v>104029674</v>
      </c>
      <c r="C21" s="150" t="s">
        <v>718</v>
      </c>
      <c r="D21" s="150" t="str">
        <f t="shared" si="0"/>
        <v>iPhone 6s 128 GB szürke</v>
      </c>
      <c r="E21" s="150">
        <v>233070</v>
      </c>
      <c r="F21" s="150">
        <v>319900</v>
      </c>
      <c r="G21" s="150">
        <v>219900</v>
      </c>
      <c r="H21" s="150">
        <v>229900</v>
      </c>
      <c r="I21" s="150">
        <v>100000</v>
      </c>
      <c r="J21" s="150">
        <v>90000</v>
      </c>
      <c r="K21" s="150" t="s">
        <v>138</v>
      </c>
      <c r="L21" s="150" t="s">
        <v>138</v>
      </c>
      <c r="M21" s="150">
        <v>214900</v>
      </c>
      <c r="N21" s="150">
        <v>105000</v>
      </c>
      <c r="O21" s="150">
        <v>199900</v>
      </c>
      <c r="P21" s="150">
        <v>120000</v>
      </c>
      <c r="Q21" s="150">
        <v>179900</v>
      </c>
      <c r="R21" s="150">
        <v>140000</v>
      </c>
      <c r="S21" s="150" t="s">
        <v>138</v>
      </c>
      <c r="T21" s="150" t="s">
        <v>138</v>
      </c>
      <c r="U21" s="150" t="s">
        <v>138</v>
      </c>
      <c r="V21" s="150" t="s">
        <v>138</v>
      </c>
      <c r="W21" s="150" t="s">
        <v>138</v>
      </c>
      <c r="X21" s="150" t="s">
        <v>138</v>
      </c>
      <c r="Y21" s="150" t="s">
        <v>138</v>
      </c>
      <c r="Z21" s="150" t="s">
        <v>138</v>
      </c>
      <c r="AA21" s="150" t="s">
        <v>138</v>
      </c>
      <c r="AB21" s="150" t="s">
        <v>138</v>
      </c>
      <c r="AC21" s="150" t="s">
        <v>138</v>
      </c>
      <c r="AD21" s="150" t="s">
        <v>138</v>
      </c>
      <c r="AE21" s="150" t="s">
        <v>138</v>
      </c>
      <c r="AF21" s="150" t="s">
        <v>138</v>
      </c>
      <c r="AG21" s="150" t="s">
        <v>138</v>
      </c>
      <c r="AH21" s="150" t="s">
        <v>138</v>
      </c>
      <c r="AI21" s="150" t="s">
        <v>138</v>
      </c>
      <c r="AJ21" s="150" t="s">
        <v>138</v>
      </c>
      <c r="AK21" s="150" t="s">
        <v>138</v>
      </c>
      <c r="AL21" s="150" t="s">
        <v>138</v>
      </c>
      <c r="AM21" s="150" t="s">
        <v>138</v>
      </c>
      <c r="AN21" s="150" t="s">
        <v>138</v>
      </c>
      <c r="AO21" s="150" t="s">
        <v>138</v>
      </c>
      <c r="AP21" s="150" t="s">
        <v>138</v>
      </c>
      <c r="AQ21" s="150" t="s">
        <v>138</v>
      </c>
      <c r="AR21" s="150" t="s">
        <v>138</v>
      </c>
      <c r="AS21" s="150" t="s">
        <v>138</v>
      </c>
      <c r="AT21" s="150" t="s">
        <v>138</v>
      </c>
      <c r="AU21" s="150" t="s">
        <v>138</v>
      </c>
      <c r="AV21" s="150" t="s">
        <v>138</v>
      </c>
      <c r="AW21" s="150" t="s">
        <v>138</v>
      </c>
      <c r="AX21" s="150" t="s">
        <v>138</v>
      </c>
      <c r="AY21" s="150" t="s">
        <v>138</v>
      </c>
      <c r="AZ21" s="150" t="s">
        <v>138</v>
      </c>
      <c r="BA21" s="150" t="s">
        <v>138</v>
      </c>
      <c r="BB21" s="150" t="s">
        <v>138</v>
      </c>
      <c r="BC21" s="150" t="s">
        <v>138</v>
      </c>
      <c r="BD21" s="150" t="s">
        <v>138</v>
      </c>
      <c r="BE21" s="150" t="s">
        <v>138</v>
      </c>
      <c r="BF21" s="150" t="s">
        <v>138</v>
      </c>
      <c r="BG21" s="150" t="s">
        <v>138</v>
      </c>
      <c r="BH21" s="150" t="s">
        <v>138</v>
      </c>
      <c r="BI21" s="150" t="s">
        <v>138</v>
      </c>
      <c r="BJ21" s="150" t="s">
        <v>138</v>
      </c>
      <c r="BK21" s="150" t="s">
        <v>138</v>
      </c>
      <c r="BL21" s="150" t="s">
        <v>138</v>
      </c>
      <c r="BM21" s="150" t="s">
        <v>138</v>
      </c>
      <c r="BN21" s="150">
        <v>319900</v>
      </c>
      <c r="BO21" s="150" t="s">
        <v>138</v>
      </c>
      <c r="BP21" s="150" t="s">
        <v>138</v>
      </c>
      <c r="BQ21" s="150">
        <v>319900</v>
      </c>
      <c r="BR21" s="150">
        <v>319900</v>
      </c>
      <c r="BS21" s="150">
        <v>319900</v>
      </c>
      <c r="BT21" s="150">
        <v>319900</v>
      </c>
      <c r="BU21" s="150" t="s">
        <v>138</v>
      </c>
      <c r="BV21" s="150">
        <v>209900</v>
      </c>
      <c r="BW21" s="150">
        <v>149900</v>
      </c>
      <c r="BX21" s="150">
        <v>79900</v>
      </c>
      <c r="BY21" s="150">
        <v>49900</v>
      </c>
      <c r="BZ21" s="150" t="s">
        <v>138</v>
      </c>
      <c r="CA21" s="150" t="s">
        <v>149</v>
      </c>
    </row>
    <row r="22" spans="1:80" x14ac:dyDescent="0.2">
      <c r="A22" s="151" t="s">
        <v>700</v>
      </c>
      <c r="B22" s="151">
        <v>104029418</v>
      </c>
      <c r="C22" s="151" t="s">
        <v>719</v>
      </c>
      <c r="D22" s="151" t="str">
        <f t="shared" si="0"/>
        <v>iPhone 6S 16GB szürke</v>
      </c>
      <c r="E22" s="151">
        <v>177713</v>
      </c>
      <c r="F22" s="151">
        <v>249900</v>
      </c>
      <c r="G22" s="151">
        <v>169900</v>
      </c>
      <c r="H22" s="151">
        <v>179900</v>
      </c>
      <c r="I22" s="151">
        <v>80000</v>
      </c>
      <c r="J22" s="151">
        <v>70000</v>
      </c>
      <c r="K22" s="151" t="s">
        <v>138</v>
      </c>
      <c r="L22" s="151" t="s">
        <v>138</v>
      </c>
      <c r="M22" s="151">
        <v>164900</v>
      </c>
      <c r="N22" s="151">
        <v>85000</v>
      </c>
      <c r="O22" s="151">
        <v>149900</v>
      </c>
      <c r="P22" s="151">
        <v>100000</v>
      </c>
      <c r="Q22" s="151">
        <v>129900</v>
      </c>
      <c r="R22" s="151">
        <v>120000</v>
      </c>
      <c r="S22" s="151" t="s">
        <v>138</v>
      </c>
      <c r="T22" s="151" t="s">
        <v>138</v>
      </c>
      <c r="U22" s="151" t="s">
        <v>138</v>
      </c>
      <c r="V22" s="151" t="s">
        <v>138</v>
      </c>
      <c r="W22" s="151" t="s">
        <v>138</v>
      </c>
      <c r="X22" s="151" t="s">
        <v>138</v>
      </c>
      <c r="Y22" s="151" t="s">
        <v>138</v>
      </c>
      <c r="Z22" s="151" t="s">
        <v>138</v>
      </c>
      <c r="AA22" s="151" t="s">
        <v>138</v>
      </c>
      <c r="AB22" s="151" t="s">
        <v>138</v>
      </c>
      <c r="AC22" s="151" t="s">
        <v>138</v>
      </c>
      <c r="AD22" s="151" t="s">
        <v>138</v>
      </c>
      <c r="AE22" s="151" t="s">
        <v>138</v>
      </c>
      <c r="AF22" s="151" t="s">
        <v>138</v>
      </c>
      <c r="AG22" s="151" t="s">
        <v>138</v>
      </c>
      <c r="AH22" s="151" t="s">
        <v>138</v>
      </c>
      <c r="AI22" s="151" t="s">
        <v>138</v>
      </c>
      <c r="AJ22" s="151" t="s">
        <v>138</v>
      </c>
      <c r="AK22" s="151" t="s">
        <v>138</v>
      </c>
      <c r="AL22" s="151" t="s">
        <v>138</v>
      </c>
      <c r="AM22" s="151" t="s">
        <v>138</v>
      </c>
      <c r="AN22" s="151" t="s">
        <v>138</v>
      </c>
      <c r="AO22" s="151" t="s">
        <v>138</v>
      </c>
      <c r="AP22" s="151" t="s">
        <v>138</v>
      </c>
      <c r="AQ22" s="151" t="s">
        <v>138</v>
      </c>
      <c r="AR22" s="151" t="s">
        <v>138</v>
      </c>
      <c r="AS22" s="151" t="s">
        <v>138</v>
      </c>
      <c r="AT22" s="151" t="s">
        <v>138</v>
      </c>
      <c r="AU22" s="151" t="s">
        <v>138</v>
      </c>
      <c r="AV22" s="151" t="s">
        <v>138</v>
      </c>
      <c r="AW22" s="151" t="s">
        <v>138</v>
      </c>
      <c r="AX22" s="151" t="s">
        <v>138</v>
      </c>
      <c r="AY22" s="151" t="s">
        <v>138</v>
      </c>
      <c r="AZ22" s="151" t="s">
        <v>138</v>
      </c>
      <c r="BA22" s="151" t="s">
        <v>138</v>
      </c>
      <c r="BB22" s="151" t="s">
        <v>138</v>
      </c>
      <c r="BC22" s="151" t="s">
        <v>138</v>
      </c>
      <c r="BD22" s="151" t="s">
        <v>138</v>
      </c>
      <c r="BE22" s="151" t="s">
        <v>138</v>
      </c>
      <c r="BF22" s="151" t="s">
        <v>138</v>
      </c>
      <c r="BG22" s="151" t="s">
        <v>138</v>
      </c>
      <c r="BH22" s="151" t="s">
        <v>138</v>
      </c>
      <c r="BI22" s="151" t="s">
        <v>138</v>
      </c>
      <c r="BJ22" s="151" t="s">
        <v>138</v>
      </c>
      <c r="BK22" s="151" t="s">
        <v>138</v>
      </c>
      <c r="BL22" s="151" t="s">
        <v>138</v>
      </c>
      <c r="BM22" s="151" t="s">
        <v>138</v>
      </c>
      <c r="BN22" s="151" t="s">
        <v>138</v>
      </c>
      <c r="BO22" s="151" t="s">
        <v>138</v>
      </c>
      <c r="BP22" s="151" t="s">
        <v>138</v>
      </c>
      <c r="BQ22" s="151" t="s">
        <v>138</v>
      </c>
      <c r="BR22" s="151" t="s">
        <v>138</v>
      </c>
      <c r="BS22" s="151" t="s">
        <v>138</v>
      </c>
      <c r="BT22" s="151" t="s">
        <v>138</v>
      </c>
      <c r="BU22" s="151" t="s">
        <v>138</v>
      </c>
      <c r="BV22" s="151">
        <v>159900</v>
      </c>
      <c r="BW22" s="151">
        <v>99900</v>
      </c>
      <c r="BX22" s="151">
        <v>24900</v>
      </c>
      <c r="BY22" s="151">
        <v>0</v>
      </c>
      <c r="BZ22" s="151" t="s">
        <v>138</v>
      </c>
      <c r="CA22" s="151" t="s">
        <v>149</v>
      </c>
      <c r="CB22" s="151"/>
    </row>
    <row r="23" spans="1:80" x14ac:dyDescent="0.2">
      <c r="A23" s="150" t="s">
        <v>703</v>
      </c>
      <c r="B23" s="150">
        <v>104029419</v>
      </c>
      <c r="C23" s="150" t="s">
        <v>719</v>
      </c>
      <c r="D23" s="150" t="str">
        <f t="shared" si="0"/>
        <v>iPhone 6S 16GB ezüst</v>
      </c>
      <c r="E23" s="150">
        <v>177713</v>
      </c>
      <c r="F23" s="150">
        <v>249900</v>
      </c>
      <c r="G23" s="150">
        <v>169900</v>
      </c>
      <c r="H23" s="150">
        <v>179900</v>
      </c>
      <c r="I23" s="150">
        <v>80000</v>
      </c>
      <c r="J23" s="150">
        <v>70000</v>
      </c>
      <c r="K23" s="150" t="s">
        <v>138</v>
      </c>
      <c r="L23" s="150" t="s">
        <v>138</v>
      </c>
      <c r="M23" s="150">
        <v>164900</v>
      </c>
      <c r="N23" s="150">
        <v>85000</v>
      </c>
      <c r="O23" s="150">
        <v>149900</v>
      </c>
      <c r="P23" s="150">
        <v>100000</v>
      </c>
      <c r="Q23" s="150">
        <v>129900</v>
      </c>
      <c r="R23" s="150">
        <v>120000</v>
      </c>
      <c r="S23" s="150" t="s">
        <v>138</v>
      </c>
      <c r="T23" s="150" t="s">
        <v>138</v>
      </c>
      <c r="U23" s="150" t="s">
        <v>138</v>
      </c>
      <c r="V23" s="150" t="s">
        <v>138</v>
      </c>
      <c r="W23" s="150" t="s">
        <v>138</v>
      </c>
      <c r="X23" s="150" t="s">
        <v>138</v>
      </c>
      <c r="Y23" s="150" t="s">
        <v>138</v>
      </c>
      <c r="Z23" s="150" t="s">
        <v>138</v>
      </c>
      <c r="AA23" s="150" t="s">
        <v>138</v>
      </c>
      <c r="AB23" s="150" t="s">
        <v>138</v>
      </c>
      <c r="AC23" s="150" t="s">
        <v>138</v>
      </c>
      <c r="AD23" s="150" t="s">
        <v>138</v>
      </c>
      <c r="AE23" s="150" t="s">
        <v>138</v>
      </c>
      <c r="AF23" s="150" t="s">
        <v>138</v>
      </c>
      <c r="AG23" s="150" t="s">
        <v>138</v>
      </c>
      <c r="AH23" s="150" t="s">
        <v>138</v>
      </c>
      <c r="AI23" s="150" t="s">
        <v>138</v>
      </c>
      <c r="AJ23" s="150" t="s">
        <v>138</v>
      </c>
      <c r="AK23" s="150" t="s">
        <v>138</v>
      </c>
      <c r="AL23" s="150" t="s">
        <v>138</v>
      </c>
      <c r="AM23" s="150" t="s">
        <v>138</v>
      </c>
      <c r="AN23" s="150" t="s">
        <v>138</v>
      </c>
      <c r="AO23" s="150" t="s">
        <v>138</v>
      </c>
      <c r="AP23" s="150" t="s">
        <v>138</v>
      </c>
      <c r="AQ23" s="150" t="s">
        <v>138</v>
      </c>
      <c r="AR23" s="150" t="s">
        <v>138</v>
      </c>
      <c r="AS23" s="150" t="s">
        <v>138</v>
      </c>
      <c r="AT23" s="150" t="s">
        <v>138</v>
      </c>
      <c r="AU23" s="150" t="s">
        <v>138</v>
      </c>
      <c r="AV23" s="150" t="s">
        <v>138</v>
      </c>
      <c r="AW23" s="150" t="s">
        <v>138</v>
      </c>
      <c r="AX23" s="150" t="s">
        <v>138</v>
      </c>
      <c r="AY23" s="150" t="s">
        <v>138</v>
      </c>
      <c r="AZ23" s="150" t="s">
        <v>138</v>
      </c>
      <c r="BA23" s="150" t="s">
        <v>138</v>
      </c>
      <c r="BB23" s="150" t="s">
        <v>138</v>
      </c>
      <c r="BC23" s="150" t="s">
        <v>138</v>
      </c>
      <c r="BD23" s="150" t="s">
        <v>138</v>
      </c>
      <c r="BE23" s="150" t="s">
        <v>138</v>
      </c>
      <c r="BF23" s="150" t="s">
        <v>138</v>
      </c>
      <c r="BG23" s="150" t="s">
        <v>138</v>
      </c>
      <c r="BH23" s="150" t="s">
        <v>138</v>
      </c>
      <c r="BI23" s="150" t="s">
        <v>138</v>
      </c>
      <c r="BJ23" s="150" t="s">
        <v>138</v>
      </c>
      <c r="BK23" s="150" t="s">
        <v>138</v>
      </c>
      <c r="BL23" s="150" t="s">
        <v>138</v>
      </c>
      <c r="BM23" s="150" t="s">
        <v>138</v>
      </c>
      <c r="BN23" s="150" t="s">
        <v>138</v>
      </c>
      <c r="BO23" s="150" t="s">
        <v>138</v>
      </c>
      <c r="BP23" s="150" t="s">
        <v>138</v>
      </c>
      <c r="BQ23" s="150" t="s">
        <v>138</v>
      </c>
      <c r="BR23" s="150" t="s">
        <v>138</v>
      </c>
      <c r="BS23" s="150" t="s">
        <v>138</v>
      </c>
      <c r="BT23" s="150" t="s">
        <v>138</v>
      </c>
      <c r="BU23" s="150" t="s">
        <v>138</v>
      </c>
      <c r="BV23" s="150">
        <v>159900</v>
      </c>
      <c r="BW23" s="150">
        <v>99900</v>
      </c>
      <c r="BX23" s="150">
        <v>24900</v>
      </c>
      <c r="BY23" s="150">
        <v>0</v>
      </c>
      <c r="BZ23" s="150" t="s">
        <v>138</v>
      </c>
      <c r="CA23" s="150" t="s">
        <v>149</v>
      </c>
    </row>
    <row r="24" spans="1:80" x14ac:dyDescent="0.2">
      <c r="A24" s="150" t="s">
        <v>720</v>
      </c>
      <c r="B24" s="150">
        <v>104029561</v>
      </c>
      <c r="C24" s="150" t="s">
        <v>719</v>
      </c>
      <c r="D24" s="150" t="str">
        <f t="shared" si="0"/>
        <v>iPhone 6S 16GB rózsaszín</v>
      </c>
      <c r="E24" s="150">
        <v>177713</v>
      </c>
      <c r="F24" s="150">
        <v>249900</v>
      </c>
      <c r="G24" s="150">
        <v>169900</v>
      </c>
      <c r="H24" s="150">
        <v>179900</v>
      </c>
      <c r="I24" s="150">
        <v>80000</v>
      </c>
      <c r="J24" s="150">
        <v>70000</v>
      </c>
      <c r="K24" s="150" t="s">
        <v>138</v>
      </c>
      <c r="L24" s="150" t="s">
        <v>138</v>
      </c>
      <c r="M24" s="150">
        <v>164900</v>
      </c>
      <c r="N24" s="150">
        <v>85000</v>
      </c>
      <c r="O24" s="150">
        <v>149900</v>
      </c>
      <c r="P24" s="150">
        <v>100000</v>
      </c>
      <c r="Q24" s="150">
        <v>129900</v>
      </c>
      <c r="R24" s="150">
        <v>120000</v>
      </c>
      <c r="S24" s="150" t="s">
        <v>138</v>
      </c>
      <c r="T24" s="150" t="s">
        <v>138</v>
      </c>
      <c r="U24" s="150" t="s">
        <v>138</v>
      </c>
      <c r="V24" s="150" t="s">
        <v>138</v>
      </c>
      <c r="W24" s="150" t="s">
        <v>138</v>
      </c>
      <c r="X24" s="150" t="s">
        <v>138</v>
      </c>
      <c r="Y24" s="150" t="s">
        <v>138</v>
      </c>
      <c r="Z24" s="150" t="s">
        <v>138</v>
      </c>
      <c r="AA24" s="150" t="s">
        <v>138</v>
      </c>
      <c r="AB24" s="150" t="s">
        <v>138</v>
      </c>
      <c r="AC24" s="150" t="s">
        <v>138</v>
      </c>
      <c r="AD24" s="150" t="s">
        <v>138</v>
      </c>
      <c r="AE24" s="150" t="s">
        <v>138</v>
      </c>
      <c r="AF24" s="150" t="s">
        <v>138</v>
      </c>
      <c r="AG24" s="150" t="s">
        <v>138</v>
      </c>
      <c r="AH24" s="150" t="s">
        <v>138</v>
      </c>
      <c r="AI24" s="150" t="s">
        <v>138</v>
      </c>
      <c r="AJ24" s="150" t="s">
        <v>138</v>
      </c>
      <c r="AK24" s="150" t="s">
        <v>138</v>
      </c>
      <c r="AL24" s="150" t="s">
        <v>138</v>
      </c>
      <c r="AM24" s="150" t="s">
        <v>138</v>
      </c>
      <c r="AN24" s="150" t="s">
        <v>138</v>
      </c>
      <c r="AO24" s="150" t="s">
        <v>138</v>
      </c>
      <c r="AP24" s="150" t="s">
        <v>138</v>
      </c>
      <c r="AQ24" s="150" t="s">
        <v>138</v>
      </c>
      <c r="AR24" s="150" t="s">
        <v>138</v>
      </c>
      <c r="AS24" s="150" t="s">
        <v>138</v>
      </c>
      <c r="AT24" s="150" t="s">
        <v>138</v>
      </c>
      <c r="AU24" s="150" t="s">
        <v>138</v>
      </c>
      <c r="AV24" s="150" t="s">
        <v>138</v>
      </c>
      <c r="AW24" s="150" t="s">
        <v>138</v>
      </c>
      <c r="AX24" s="150" t="s">
        <v>138</v>
      </c>
      <c r="AY24" s="150" t="s">
        <v>138</v>
      </c>
      <c r="AZ24" s="150" t="s">
        <v>138</v>
      </c>
      <c r="BA24" s="150" t="s">
        <v>138</v>
      </c>
      <c r="BB24" s="150" t="s">
        <v>138</v>
      </c>
      <c r="BC24" s="150" t="s">
        <v>138</v>
      </c>
      <c r="BD24" s="150" t="s">
        <v>138</v>
      </c>
      <c r="BE24" s="150" t="s">
        <v>138</v>
      </c>
      <c r="BF24" s="150" t="s">
        <v>138</v>
      </c>
      <c r="BG24" s="150" t="s">
        <v>138</v>
      </c>
      <c r="BH24" s="150" t="s">
        <v>138</v>
      </c>
      <c r="BI24" s="150" t="s">
        <v>138</v>
      </c>
      <c r="BJ24" s="150" t="s">
        <v>138</v>
      </c>
      <c r="BK24" s="150" t="s">
        <v>138</v>
      </c>
      <c r="BL24" s="150" t="s">
        <v>138</v>
      </c>
      <c r="BM24" s="150" t="s">
        <v>138</v>
      </c>
      <c r="BN24" s="150" t="s">
        <v>138</v>
      </c>
      <c r="BO24" s="150" t="s">
        <v>138</v>
      </c>
      <c r="BP24" s="150" t="s">
        <v>138</v>
      </c>
      <c r="BQ24" s="150" t="s">
        <v>138</v>
      </c>
      <c r="BR24" s="150" t="s">
        <v>138</v>
      </c>
      <c r="BS24" s="150" t="s">
        <v>138</v>
      </c>
      <c r="BT24" s="150" t="s">
        <v>138</v>
      </c>
      <c r="BU24" s="150" t="s">
        <v>138</v>
      </c>
      <c r="BV24" s="150">
        <v>159900</v>
      </c>
      <c r="BW24" s="150">
        <v>99900</v>
      </c>
      <c r="BX24" s="150">
        <v>24900</v>
      </c>
      <c r="BY24" s="150">
        <v>0</v>
      </c>
      <c r="BZ24" s="150" t="s">
        <v>138</v>
      </c>
      <c r="CA24" s="150" t="s">
        <v>149</v>
      </c>
    </row>
    <row r="25" spans="1:80" x14ac:dyDescent="0.2">
      <c r="A25" s="150" t="s">
        <v>700</v>
      </c>
      <c r="B25" s="150">
        <v>104029670</v>
      </c>
      <c r="C25" s="150" t="s">
        <v>721</v>
      </c>
      <c r="D25" s="150" t="str">
        <f t="shared" si="0"/>
        <v>iPhone 6S 64GB szürke</v>
      </c>
      <c r="E25" s="150">
        <v>205618</v>
      </c>
      <c r="F25" s="150">
        <v>289900</v>
      </c>
      <c r="G25" s="150">
        <v>199900</v>
      </c>
      <c r="H25" s="150">
        <v>209900</v>
      </c>
      <c r="I25" s="150">
        <v>90000</v>
      </c>
      <c r="J25" s="150">
        <v>80000</v>
      </c>
      <c r="K25" s="150" t="s">
        <v>138</v>
      </c>
      <c r="L25" s="150" t="s">
        <v>138</v>
      </c>
      <c r="M25" s="150">
        <v>194900</v>
      </c>
      <c r="N25" s="150">
        <v>95000</v>
      </c>
      <c r="O25" s="150">
        <v>179900</v>
      </c>
      <c r="P25" s="150">
        <v>110000</v>
      </c>
      <c r="Q25" s="150">
        <v>159900</v>
      </c>
      <c r="R25" s="150">
        <v>130000</v>
      </c>
      <c r="S25" s="150" t="s">
        <v>138</v>
      </c>
      <c r="T25" s="150" t="s">
        <v>138</v>
      </c>
      <c r="U25" s="150" t="s">
        <v>138</v>
      </c>
      <c r="V25" s="150" t="s">
        <v>138</v>
      </c>
      <c r="W25" s="150" t="s">
        <v>138</v>
      </c>
      <c r="X25" s="150" t="s">
        <v>138</v>
      </c>
      <c r="Y25" s="150" t="s">
        <v>138</v>
      </c>
      <c r="Z25" s="150" t="s">
        <v>138</v>
      </c>
      <c r="AA25" s="150" t="s">
        <v>138</v>
      </c>
      <c r="AB25" s="150" t="s">
        <v>138</v>
      </c>
      <c r="AC25" s="150" t="s">
        <v>138</v>
      </c>
      <c r="AD25" s="150" t="s">
        <v>138</v>
      </c>
      <c r="AE25" s="150" t="s">
        <v>138</v>
      </c>
      <c r="AF25" s="150" t="s">
        <v>138</v>
      </c>
      <c r="AG25" s="150" t="s">
        <v>138</v>
      </c>
      <c r="AH25" s="150" t="s">
        <v>138</v>
      </c>
      <c r="AI25" s="150" t="s">
        <v>138</v>
      </c>
      <c r="AJ25" s="150" t="s">
        <v>138</v>
      </c>
      <c r="AK25" s="150" t="s">
        <v>138</v>
      </c>
      <c r="AL25" s="150" t="s">
        <v>138</v>
      </c>
      <c r="AM25" s="150" t="s">
        <v>138</v>
      </c>
      <c r="AN25" s="150" t="s">
        <v>138</v>
      </c>
      <c r="AO25" s="150" t="s">
        <v>138</v>
      </c>
      <c r="AP25" s="150" t="s">
        <v>138</v>
      </c>
      <c r="AQ25" s="150" t="s">
        <v>138</v>
      </c>
      <c r="AR25" s="150" t="s">
        <v>138</v>
      </c>
      <c r="AS25" s="150" t="s">
        <v>138</v>
      </c>
      <c r="AT25" s="150" t="s">
        <v>138</v>
      </c>
      <c r="AU25" s="150" t="s">
        <v>138</v>
      </c>
      <c r="AV25" s="150" t="s">
        <v>138</v>
      </c>
      <c r="AW25" s="150" t="s">
        <v>138</v>
      </c>
      <c r="AX25" s="150" t="s">
        <v>138</v>
      </c>
      <c r="AY25" s="150" t="s">
        <v>138</v>
      </c>
      <c r="AZ25" s="150" t="s">
        <v>138</v>
      </c>
      <c r="BA25" s="150" t="s">
        <v>138</v>
      </c>
      <c r="BB25" s="150" t="s">
        <v>138</v>
      </c>
      <c r="BC25" s="150" t="s">
        <v>138</v>
      </c>
      <c r="BD25" s="150" t="s">
        <v>138</v>
      </c>
      <c r="BE25" s="150" t="s">
        <v>138</v>
      </c>
      <c r="BF25" s="150" t="s">
        <v>138</v>
      </c>
      <c r="BG25" s="150" t="s">
        <v>138</v>
      </c>
      <c r="BH25" s="150" t="s">
        <v>138</v>
      </c>
      <c r="BI25" s="150" t="s">
        <v>138</v>
      </c>
      <c r="BJ25" s="150" t="s">
        <v>138</v>
      </c>
      <c r="BK25" s="150" t="s">
        <v>138</v>
      </c>
      <c r="BL25" s="150" t="s">
        <v>138</v>
      </c>
      <c r="BM25" s="150" t="s">
        <v>138</v>
      </c>
      <c r="BN25" s="150" t="s">
        <v>138</v>
      </c>
      <c r="BO25" s="150" t="s">
        <v>138</v>
      </c>
      <c r="BP25" s="150" t="s">
        <v>138</v>
      </c>
      <c r="BQ25" s="150" t="s">
        <v>138</v>
      </c>
      <c r="BR25" s="150" t="s">
        <v>138</v>
      </c>
      <c r="BS25" s="150" t="s">
        <v>138</v>
      </c>
      <c r="BT25" s="150" t="s">
        <v>138</v>
      </c>
      <c r="BU25" s="150" t="s">
        <v>138</v>
      </c>
      <c r="BV25" s="150">
        <v>189900</v>
      </c>
      <c r="BW25" s="150">
        <v>129900</v>
      </c>
      <c r="BX25" s="150">
        <v>54900</v>
      </c>
      <c r="BY25" s="150">
        <v>9990</v>
      </c>
      <c r="BZ25" s="150" t="s">
        <v>138</v>
      </c>
      <c r="CA25" s="150" t="s">
        <v>149</v>
      </c>
    </row>
    <row r="26" spans="1:80" x14ac:dyDescent="0.2">
      <c r="A26" s="150" t="s">
        <v>703</v>
      </c>
      <c r="B26" s="150">
        <v>104029671</v>
      </c>
      <c r="C26" s="150" t="s">
        <v>721</v>
      </c>
      <c r="D26" s="150" t="str">
        <f t="shared" si="0"/>
        <v>iPhone 6S 64GB ezüst</v>
      </c>
      <c r="E26" s="150">
        <v>205618</v>
      </c>
      <c r="F26" s="150">
        <v>289900</v>
      </c>
      <c r="G26" s="150">
        <v>199900</v>
      </c>
      <c r="H26" s="150">
        <v>209900</v>
      </c>
      <c r="I26" s="150">
        <v>90000</v>
      </c>
      <c r="J26" s="150">
        <v>80000</v>
      </c>
      <c r="K26" s="150" t="s">
        <v>138</v>
      </c>
      <c r="L26" s="150" t="s">
        <v>138</v>
      </c>
      <c r="M26" s="150">
        <v>194900</v>
      </c>
      <c r="N26" s="150">
        <v>95000</v>
      </c>
      <c r="O26" s="150">
        <v>179900</v>
      </c>
      <c r="P26" s="150">
        <v>110000</v>
      </c>
      <c r="Q26" s="150">
        <v>159900</v>
      </c>
      <c r="R26" s="150">
        <v>130000</v>
      </c>
      <c r="S26" s="150" t="s">
        <v>138</v>
      </c>
      <c r="T26" s="150" t="s">
        <v>138</v>
      </c>
      <c r="U26" s="150" t="s">
        <v>138</v>
      </c>
      <c r="V26" s="150" t="s">
        <v>138</v>
      </c>
      <c r="W26" s="150" t="s">
        <v>138</v>
      </c>
      <c r="X26" s="150" t="s">
        <v>138</v>
      </c>
      <c r="Y26" s="150" t="s">
        <v>138</v>
      </c>
      <c r="Z26" s="150" t="s">
        <v>138</v>
      </c>
      <c r="AA26" s="150" t="s">
        <v>138</v>
      </c>
      <c r="AB26" s="150" t="s">
        <v>138</v>
      </c>
      <c r="AC26" s="150" t="s">
        <v>138</v>
      </c>
      <c r="AD26" s="150" t="s">
        <v>138</v>
      </c>
      <c r="AE26" s="150" t="s">
        <v>138</v>
      </c>
      <c r="AF26" s="150" t="s">
        <v>138</v>
      </c>
      <c r="AG26" s="150" t="s">
        <v>138</v>
      </c>
      <c r="AH26" s="150" t="s">
        <v>138</v>
      </c>
      <c r="AI26" s="150" t="s">
        <v>138</v>
      </c>
      <c r="AJ26" s="150" t="s">
        <v>138</v>
      </c>
      <c r="AK26" s="150" t="s">
        <v>138</v>
      </c>
      <c r="AL26" s="150" t="s">
        <v>138</v>
      </c>
      <c r="AM26" s="150" t="s">
        <v>138</v>
      </c>
      <c r="AN26" s="150" t="s">
        <v>138</v>
      </c>
      <c r="AO26" s="150" t="s">
        <v>138</v>
      </c>
      <c r="AP26" s="150" t="s">
        <v>138</v>
      </c>
      <c r="AQ26" s="150" t="s">
        <v>138</v>
      </c>
      <c r="AR26" s="150" t="s">
        <v>138</v>
      </c>
      <c r="AS26" s="150" t="s">
        <v>138</v>
      </c>
      <c r="AT26" s="150" t="s">
        <v>138</v>
      </c>
      <c r="AU26" s="150" t="s">
        <v>138</v>
      </c>
      <c r="AV26" s="150" t="s">
        <v>138</v>
      </c>
      <c r="AW26" s="150" t="s">
        <v>138</v>
      </c>
      <c r="AX26" s="150" t="s">
        <v>138</v>
      </c>
      <c r="AY26" s="150" t="s">
        <v>138</v>
      </c>
      <c r="AZ26" s="150" t="s">
        <v>138</v>
      </c>
      <c r="BA26" s="150" t="s">
        <v>138</v>
      </c>
      <c r="BB26" s="150" t="s">
        <v>138</v>
      </c>
      <c r="BC26" s="150" t="s">
        <v>138</v>
      </c>
      <c r="BD26" s="150" t="s">
        <v>138</v>
      </c>
      <c r="BE26" s="150" t="s">
        <v>138</v>
      </c>
      <c r="BF26" s="150" t="s">
        <v>138</v>
      </c>
      <c r="BG26" s="150" t="s">
        <v>138</v>
      </c>
      <c r="BH26" s="150" t="s">
        <v>138</v>
      </c>
      <c r="BI26" s="150" t="s">
        <v>138</v>
      </c>
      <c r="BJ26" s="150" t="s">
        <v>138</v>
      </c>
      <c r="BK26" s="150" t="s">
        <v>138</v>
      </c>
      <c r="BL26" s="150" t="s">
        <v>138</v>
      </c>
      <c r="BM26" s="150" t="s">
        <v>138</v>
      </c>
      <c r="BN26" s="150" t="s">
        <v>138</v>
      </c>
      <c r="BO26" s="150" t="s">
        <v>138</v>
      </c>
      <c r="BP26" s="150" t="s">
        <v>138</v>
      </c>
      <c r="BQ26" s="150" t="s">
        <v>138</v>
      </c>
      <c r="BR26" s="150" t="s">
        <v>138</v>
      </c>
      <c r="BS26" s="150" t="s">
        <v>138</v>
      </c>
      <c r="BT26" s="150" t="s">
        <v>138</v>
      </c>
      <c r="BU26" s="150" t="s">
        <v>138</v>
      </c>
      <c r="BV26" s="150">
        <v>189900</v>
      </c>
      <c r="BW26" s="150">
        <v>129900</v>
      </c>
      <c r="BX26" s="150">
        <v>54900</v>
      </c>
      <c r="BY26" s="150">
        <v>9990</v>
      </c>
      <c r="BZ26" s="150" t="s">
        <v>138</v>
      </c>
      <c r="CA26" s="150" t="s">
        <v>149</v>
      </c>
    </row>
    <row r="27" spans="1:80" x14ac:dyDescent="0.2">
      <c r="A27" s="150" t="s">
        <v>722</v>
      </c>
      <c r="B27" s="150">
        <v>104029563</v>
      </c>
      <c r="C27" s="150" t="s">
        <v>723</v>
      </c>
      <c r="D27" s="150" t="str">
        <f t="shared" si="0"/>
        <v>iPhone 6S Plus 16GB ezüst; szürke; arany</v>
      </c>
      <c r="E27" s="150">
        <v>204713</v>
      </c>
      <c r="F27" s="150">
        <v>289900</v>
      </c>
      <c r="G27" s="150">
        <v>199900</v>
      </c>
      <c r="H27" s="150">
        <v>209900</v>
      </c>
      <c r="I27" s="150">
        <v>90000</v>
      </c>
      <c r="J27" s="150">
        <v>80000</v>
      </c>
      <c r="K27" s="150" t="s">
        <v>138</v>
      </c>
      <c r="L27" s="150" t="s">
        <v>138</v>
      </c>
      <c r="M27" s="150">
        <v>194900</v>
      </c>
      <c r="N27" s="150">
        <v>95000</v>
      </c>
      <c r="O27" s="150">
        <v>179900</v>
      </c>
      <c r="P27" s="150">
        <v>110000</v>
      </c>
      <c r="Q27" s="150">
        <v>159900</v>
      </c>
      <c r="R27" s="150">
        <v>130000</v>
      </c>
      <c r="S27" s="150" t="s">
        <v>138</v>
      </c>
      <c r="T27" s="150" t="s">
        <v>138</v>
      </c>
      <c r="U27" s="150" t="s">
        <v>138</v>
      </c>
      <c r="V27" s="150" t="s">
        <v>138</v>
      </c>
      <c r="W27" s="150" t="s">
        <v>138</v>
      </c>
      <c r="X27" s="150" t="s">
        <v>138</v>
      </c>
      <c r="Y27" s="150" t="s">
        <v>138</v>
      </c>
      <c r="Z27" s="150" t="s">
        <v>138</v>
      </c>
      <c r="AA27" s="150" t="s">
        <v>138</v>
      </c>
      <c r="AB27" s="150" t="s">
        <v>138</v>
      </c>
      <c r="AC27" s="150" t="s">
        <v>138</v>
      </c>
      <c r="AD27" s="150" t="s">
        <v>138</v>
      </c>
      <c r="AE27" s="150" t="s">
        <v>138</v>
      </c>
      <c r="AF27" s="150" t="s">
        <v>138</v>
      </c>
      <c r="AG27" s="150" t="s">
        <v>138</v>
      </c>
      <c r="AH27" s="150" t="s">
        <v>138</v>
      </c>
      <c r="AI27" s="150" t="s">
        <v>138</v>
      </c>
      <c r="AJ27" s="150" t="s">
        <v>138</v>
      </c>
      <c r="AK27" s="150" t="s">
        <v>138</v>
      </c>
      <c r="AL27" s="150" t="s">
        <v>138</v>
      </c>
      <c r="AM27" s="150" t="s">
        <v>138</v>
      </c>
      <c r="AN27" s="150" t="s">
        <v>138</v>
      </c>
      <c r="AO27" s="150" t="s">
        <v>138</v>
      </c>
      <c r="AP27" s="150" t="s">
        <v>138</v>
      </c>
      <c r="AQ27" s="150" t="s">
        <v>138</v>
      </c>
      <c r="AR27" s="150" t="s">
        <v>138</v>
      </c>
      <c r="AS27" s="150" t="s">
        <v>138</v>
      </c>
      <c r="AT27" s="150" t="s">
        <v>138</v>
      </c>
      <c r="AU27" s="150" t="s">
        <v>138</v>
      </c>
      <c r="AV27" s="150" t="s">
        <v>138</v>
      </c>
      <c r="AW27" s="150" t="s">
        <v>138</v>
      </c>
      <c r="AX27" s="150" t="s">
        <v>138</v>
      </c>
      <c r="AY27" s="150" t="s">
        <v>138</v>
      </c>
      <c r="AZ27" s="150" t="s">
        <v>138</v>
      </c>
      <c r="BA27" s="150" t="s">
        <v>138</v>
      </c>
      <c r="BB27" s="150" t="s">
        <v>138</v>
      </c>
      <c r="BC27" s="150" t="s">
        <v>138</v>
      </c>
      <c r="BD27" s="150" t="s">
        <v>138</v>
      </c>
      <c r="BE27" s="150" t="s">
        <v>138</v>
      </c>
      <c r="BF27" s="150" t="s">
        <v>138</v>
      </c>
      <c r="BG27" s="150" t="s">
        <v>138</v>
      </c>
      <c r="BH27" s="150" t="s">
        <v>138</v>
      </c>
      <c r="BI27" s="150" t="s">
        <v>138</v>
      </c>
      <c r="BJ27" s="150" t="s">
        <v>138</v>
      </c>
      <c r="BK27" s="150" t="s">
        <v>138</v>
      </c>
      <c r="BL27" s="150" t="s">
        <v>138</v>
      </c>
      <c r="BM27" s="150" t="s">
        <v>138</v>
      </c>
      <c r="BN27" s="150" t="s">
        <v>138</v>
      </c>
      <c r="BO27" s="150" t="s">
        <v>138</v>
      </c>
      <c r="BP27" s="150" t="s">
        <v>138</v>
      </c>
      <c r="BQ27" s="150" t="s">
        <v>138</v>
      </c>
      <c r="BR27" s="150" t="s">
        <v>138</v>
      </c>
      <c r="BS27" s="150" t="s">
        <v>138</v>
      </c>
      <c r="BT27" s="150" t="s">
        <v>138</v>
      </c>
      <c r="BU27" s="150" t="s">
        <v>138</v>
      </c>
      <c r="BV27" s="150">
        <v>189900</v>
      </c>
      <c r="BW27" s="150">
        <v>129900</v>
      </c>
      <c r="BX27" s="150">
        <v>54900</v>
      </c>
      <c r="BY27" s="150">
        <v>9990</v>
      </c>
      <c r="BZ27" s="150" t="s">
        <v>138</v>
      </c>
      <c r="CA27" s="150" t="s">
        <v>149</v>
      </c>
    </row>
    <row r="28" spans="1:80" x14ac:dyDescent="0.2">
      <c r="A28" s="150" t="s">
        <v>700</v>
      </c>
      <c r="B28" s="150">
        <v>104029678</v>
      </c>
      <c r="C28" s="150" t="s">
        <v>724</v>
      </c>
      <c r="D28" s="150" t="str">
        <f t="shared" si="0"/>
        <v>iPhone 6S Plus 64GB szürke</v>
      </c>
      <c r="E28" s="150">
        <v>232618</v>
      </c>
      <c r="F28" s="150">
        <v>329900</v>
      </c>
      <c r="G28" s="150">
        <v>219900</v>
      </c>
      <c r="H28" s="150">
        <v>229900</v>
      </c>
      <c r="I28" s="150">
        <v>110000</v>
      </c>
      <c r="J28" s="150">
        <v>100000</v>
      </c>
      <c r="K28" s="150" t="s">
        <v>138</v>
      </c>
      <c r="L28" s="150" t="s">
        <v>138</v>
      </c>
      <c r="M28" s="150">
        <v>214900</v>
      </c>
      <c r="N28" s="150">
        <v>115000</v>
      </c>
      <c r="O28" s="150">
        <v>199900</v>
      </c>
      <c r="P28" s="150">
        <v>130000</v>
      </c>
      <c r="Q28" s="150">
        <v>179900</v>
      </c>
      <c r="R28" s="150">
        <v>150000</v>
      </c>
      <c r="S28" s="150" t="s">
        <v>138</v>
      </c>
      <c r="T28" s="150" t="s">
        <v>138</v>
      </c>
      <c r="U28" s="150" t="s">
        <v>138</v>
      </c>
      <c r="V28" s="150" t="s">
        <v>138</v>
      </c>
      <c r="W28" s="150" t="s">
        <v>138</v>
      </c>
      <c r="X28" s="150" t="s">
        <v>138</v>
      </c>
      <c r="Y28" s="150" t="s">
        <v>138</v>
      </c>
      <c r="Z28" s="150" t="s">
        <v>138</v>
      </c>
      <c r="AA28" s="150" t="s">
        <v>138</v>
      </c>
      <c r="AB28" s="150" t="s">
        <v>138</v>
      </c>
      <c r="AC28" s="150" t="s">
        <v>138</v>
      </c>
      <c r="AD28" s="150" t="s">
        <v>138</v>
      </c>
      <c r="AE28" s="150" t="s">
        <v>138</v>
      </c>
      <c r="AF28" s="150" t="s">
        <v>138</v>
      </c>
      <c r="AG28" s="150" t="s">
        <v>138</v>
      </c>
      <c r="AH28" s="150" t="s">
        <v>138</v>
      </c>
      <c r="AI28" s="150" t="s">
        <v>138</v>
      </c>
      <c r="AJ28" s="150" t="s">
        <v>138</v>
      </c>
      <c r="AK28" s="150" t="s">
        <v>138</v>
      </c>
      <c r="AL28" s="150" t="s">
        <v>138</v>
      </c>
      <c r="AM28" s="150" t="s">
        <v>138</v>
      </c>
      <c r="AN28" s="150" t="s">
        <v>138</v>
      </c>
      <c r="AO28" s="150" t="s">
        <v>138</v>
      </c>
      <c r="AP28" s="150" t="s">
        <v>138</v>
      </c>
      <c r="AQ28" s="150" t="s">
        <v>138</v>
      </c>
      <c r="AR28" s="150" t="s">
        <v>138</v>
      </c>
      <c r="AS28" s="150" t="s">
        <v>138</v>
      </c>
      <c r="AT28" s="150" t="s">
        <v>138</v>
      </c>
      <c r="AU28" s="150" t="s">
        <v>138</v>
      </c>
      <c r="AV28" s="150" t="s">
        <v>138</v>
      </c>
      <c r="AW28" s="150" t="s">
        <v>138</v>
      </c>
      <c r="AX28" s="150" t="s">
        <v>138</v>
      </c>
      <c r="AY28" s="150" t="s">
        <v>138</v>
      </c>
      <c r="AZ28" s="150" t="s">
        <v>138</v>
      </c>
      <c r="BA28" s="150" t="s">
        <v>138</v>
      </c>
      <c r="BB28" s="150" t="s">
        <v>138</v>
      </c>
      <c r="BC28" s="150" t="s">
        <v>138</v>
      </c>
      <c r="BD28" s="150" t="s">
        <v>138</v>
      </c>
      <c r="BE28" s="150" t="s">
        <v>138</v>
      </c>
      <c r="BF28" s="150" t="s">
        <v>138</v>
      </c>
      <c r="BG28" s="150" t="s">
        <v>138</v>
      </c>
      <c r="BH28" s="150" t="s">
        <v>138</v>
      </c>
      <c r="BI28" s="150" t="s">
        <v>138</v>
      </c>
      <c r="BJ28" s="150" t="s">
        <v>138</v>
      </c>
      <c r="BK28" s="150" t="s">
        <v>138</v>
      </c>
      <c r="BL28" s="150" t="s">
        <v>138</v>
      </c>
      <c r="BM28" s="150" t="s">
        <v>138</v>
      </c>
      <c r="BN28" s="150" t="s">
        <v>138</v>
      </c>
      <c r="BO28" s="150" t="s">
        <v>138</v>
      </c>
      <c r="BP28" s="150" t="s">
        <v>138</v>
      </c>
      <c r="BQ28" s="150" t="s">
        <v>138</v>
      </c>
      <c r="BR28" s="150" t="s">
        <v>138</v>
      </c>
      <c r="BS28" s="150" t="s">
        <v>138</v>
      </c>
      <c r="BT28" s="150" t="s">
        <v>138</v>
      </c>
      <c r="BU28" s="150" t="s">
        <v>138</v>
      </c>
      <c r="BV28" s="150">
        <v>209900</v>
      </c>
      <c r="BW28" s="150">
        <v>149900</v>
      </c>
      <c r="BX28" s="150">
        <v>79900</v>
      </c>
      <c r="BY28" s="150">
        <v>29990</v>
      </c>
      <c r="BZ28" s="150" t="s">
        <v>138</v>
      </c>
      <c r="CA28" s="150" t="s">
        <v>149</v>
      </c>
    </row>
    <row r="29" spans="1:80" x14ac:dyDescent="0.2">
      <c r="A29" s="150" t="s">
        <v>703</v>
      </c>
      <c r="B29" s="150">
        <v>104029679</v>
      </c>
      <c r="C29" s="150" t="s">
        <v>724</v>
      </c>
      <c r="D29" s="150" t="str">
        <f t="shared" si="0"/>
        <v>iPhone 6S Plus 64GB ezüst</v>
      </c>
      <c r="E29" s="150">
        <v>232618</v>
      </c>
      <c r="F29" s="150">
        <v>329900</v>
      </c>
      <c r="G29" s="150">
        <v>219900</v>
      </c>
      <c r="H29" s="150">
        <v>229900</v>
      </c>
      <c r="I29" s="150">
        <v>110000</v>
      </c>
      <c r="J29" s="150">
        <v>100000</v>
      </c>
      <c r="K29" s="150" t="s">
        <v>138</v>
      </c>
      <c r="L29" s="150" t="s">
        <v>138</v>
      </c>
      <c r="M29" s="150">
        <v>214900</v>
      </c>
      <c r="N29" s="150">
        <v>115000</v>
      </c>
      <c r="O29" s="150">
        <v>199900</v>
      </c>
      <c r="P29" s="150">
        <v>130000</v>
      </c>
      <c r="Q29" s="150">
        <v>179900</v>
      </c>
      <c r="R29" s="150">
        <v>150000</v>
      </c>
      <c r="S29" s="150" t="s">
        <v>138</v>
      </c>
      <c r="T29" s="150" t="s">
        <v>138</v>
      </c>
      <c r="U29" s="150" t="s">
        <v>138</v>
      </c>
      <c r="V29" s="150" t="s">
        <v>138</v>
      </c>
      <c r="W29" s="150" t="s">
        <v>138</v>
      </c>
      <c r="X29" s="150" t="s">
        <v>138</v>
      </c>
      <c r="Y29" s="150" t="s">
        <v>138</v>
      </c>
      <c r="Z29" s="150" t="s">
        <v>138</v>
      </c>
      <c r="AA29" s="150" t="s">
        <v>138</v>
      </c>
      <c r="AB29" s="150" t="s">
        <v>138</v>
      </c>
      <c r="AC29" s="150" t="s">
        <v>138</v>
      </c>
      <c r="AD29" s="150" t="s">
        <v>138</v>
      </c>
      <c r="AE29" s="150" t="s">
        <v>138</v>
      </c>
      <c r="AF29" s="150" t="s">
        <v>138</v>
      </c>
      <c r="AG29" s="150" t="s">
        <v>138</v>
      </c>
      <c r="AH29" s="150" t="s">
        <v>138</v>
      </c>
      <c r="AI29" s="150" t="s">
        <v>138</v>
      </c>
      <c r="AJ29" s="150" t="s">
        <v>138</v>
      </c>
      <c r="AK29" s="150" t="s">
        <v>138</v>
      </c>
      <c r="AL29" s="150" t="s">
        <v>138</v>
      </c>
      <c r="AM29" s="150" t="s">
        <v>138</v>
      </c>
      <c r="AN29" s="150" t="s">
        <v>138</v>
      </c>
      <c r="AO29" s="150" t="s">
        <v>138</v>
      </c>
      <c r="AP29" s="150" t="s">
        <v>138</v>
      </c>
      <c r="AQ29" s="150" t="s">
        <v>138</v>
      </c>
      <c r="AR29" s="150" t="s">
        <v>138</v>
      </c>
      <c r="AS29" s="150" t="s">
        <v>138</v>
      </c>
      <c r="AT29" s="150" t="s">
        <v>138</v>
      </c>
      <c r="AU29" s="150" t="s">
        <v>138</v>
      </c>
      <c r="AV29" s="150" t="s">
        <v>138</v>
      </c>
      <c r="AW29" s="150" t="s">
        <v>138</v>
      </c>
      <c r="AX29" s="150" t="s">
        <v>138</v>
      </c>
      <c r="AY29" s="150" t="s">
        <v>138</v>
      </c>
      <c r="AZ29" s="150" t="s">
        <v>138</v>
      </c>
      <c r="BA29" s="150" t="s">
        <v>138</v>
      </c>
      <c r="BB29" s="150" t="s">
        <v>138</v>
      </c>
      <c r="BC29" s="150" t="s">
        <v>138</v>
      </c>
      <c r="BD29" s="150" t="s">
        <v>138</v>
      </c>
      <c r="BE29" s="150" t="s">
        <v>138</v>
      </c>
      <c r="BF29" s="150" t="s">
        <v>138</v>
      </c>
      <c r="BG29" s="150" t="s">
        <v>138</v>
      </c>
      <c r="BH29" s="150" t="s">
        <v>138</v>
      </c>
      <c r="BI29" s="150" t="s">
        <v>138</v>
      </c>
      <c r="BJ29" s="150" t="s">
        <v>138</v>
      </c>
      <c r="BK29" s="150" t="s">
        <v>138</v>
      </c>
      <c r="BL29" s="150" t="s">
        <v>138</v>
      </c>
      <c r="BM29" s="150" t="s">
        <v>138</v>
      </c>
      <c r="BN29" s="150" t="s">
        <v>138</v>
      </c>
      <c r="BO29" s="150" t="s">
        <v>138</v>
      </c>
      <c r="BP29" s="150" t="s">
        <v>138</v>
      </c>
      <c r="BQ29" s="150" t="s">
        <v>138</v>
      </c>
      <c r="BR29" s="150" t="s">
        <v>138</v>
      </c>
      <c r="BS29" s="150" t="s">
        <v>138</v>
      </c>
      <c r="BT29" s="150" t="s">
        <v>138</v>
      </c>
      <c r="BU29" s="150" t="s">
        <v>138</v>
      </c>
      <c r="BV29" s="150">
        <v>209900</v>
      </c>
      <c r="BW29" s="150">
        <v>149900</v>
      </c>
      <c r="BX29" s="150">
        <v>79900</v>
      </c>
      <c r="BY29" s="150">
        <v>29990</v>
      </c>
      <c r="BZ29" s="150" t="s">
        <v>138</v>
      </c>
      <c r="CA29" s="150" t="s">
        <v>149</v>
      </c>
    </row>
    <row r="30" spans="1:80" x14ac:dyDescent="0.2">
      <c r="A30" s="150" t="s">
        <v>725</v>
      </c>
      <c r="B30" s="150">
        <v>104032600</v>
      </c>
      <c r="C30" s="150" t="s">
        <v>726</v>
      </c>
      <c r="D30" s="150" t="str">
        <f t="shared" si="0"/>
        <v>iPhone SE 16GB szürke, rózsaarany</v>
      </c>
      <c r="E30" s="150">
        <v>114713</v>
      </c>
      <c r="F30" s="150">
        <v>159900</v>
      </c>
      <c r="G30" s="150">
        <v>99900</v>
      </c>
      <c r="H30" s="150">
        <v>109900</v>
      </c>
      <c r="I30" s="150">
        <v>60000</v>
      </c>
      <c r="J30" s="150">
        <v>50000</v>
      </c>
      <c r="K30" s="150" t="s">
        <v>138</v>
      </c>
      <c r="L30" s="150" t="s">
        <v>138</v>
      </c>
      <c r="M30" s="150">
        <v>94900</v>
      </c>
      <c r="N30" s="150">
        <v>65000</v>
      </c>
      <c r="O30" s="150">
        <v>79900</v>
      </c>
      <c r="P30" s="150">
        <v>80000</v>
      </c>
      <c r="Q30" s="150">
        <v>59900</v>
      </c>
      <c r="R30" s="150">
        <v>100000</v>
      </c>
      <c r="S30" s="150" t="s">
        <v>138</v>
      </c>
      <c r="T30" s="150" t="s">
        <v>138</v>
      </c>
      <c r="U30" s="150" t="s">
        <v>138</v>
      </c>
      <c r="V30" s="150" t="s">
        <v>138</v>
      </c>
      <c r="W30" s="150" t="s">
        <v>138</v>
      </c>
      <c r="X30" s="150" t="s">
        <v>138</v>
      </c>
      <c r="Y30" s="150" t="s">
        <v>138</v>
      </c>
      <c r="Z30" s="150" t="s">
        <v>138</v>
      </c>
      <c r="AA30" s="150" t="s">
        <v>138</v>
      </c>
      <c r="AB30" s="150" t="s">
        <v>138</v>
      </c>
      <c r="AC30" s="150" t="s">
        <v>138</v>
      </c>
      <c r="AD30" s="150" t="s">
        <v>138</v>
      </c>
      <c r="AE30" s="150" t="s">
        <v>138</v>
      </c>
      <c r="AF30" s="150" t="s">
        <v>138</v>
      </c>
      <c r="AG30" s="150" t="s">
        <v>138</v>
      </c>
      <c r="AH30" s="150" t="s">
        <v>138</v>
      </c>
      <c r="AI30" s="150" t="s">
        <v>138</v>
      </c>
      <c r="AJ30" s="150" t="s">
        <v>138</v>
      </c>
      <c r="AK30" s="150" t="s">
        <v>138</v>
      </c>
      <c r="AL30" s="150" t="s">
        <v>138</v>
      </c>
      <c r="AM30" s="150" t="s">
        <v>138</v>
      </c>
      <c r="AN30" s="150" t="s">
        <v>138</v>
      </c>
      <c r="AO30" s="150" t="s">
        <v>138</v>
      </c>
      <c r="AP30" s="150" t="s">
        <v>138</v>
      </c>
      <c r="AQ30" s="150" t="s">
        <v>138</v>
      </c>
      <c r="AR30" s="150" t="s">
        <v>138</v>
      </c>
      <c r="AS30" s="150" t="s">
        <v>138</v>
      </c>
      <c r="AT30" s="150" t="s">
        <v>138</v>
      </c>
      <c r="AU30" s="150" t="s">
        <v>138</v>
      </c>
      <c r="AV30" s="150" t="s">
        <v>138</v>
      </c>
      <c r="AW30" s="150" t="s">
        <v>138</v>
      </c>
      <c r="AX30" s="150" t="s">
        <v>138</v>
      </c>
      <c r="AY30" s="150" t="s">
        <v>138</v>
      </c>
      <c r="AZ30" s="150" t="s">
        <v>138</v>
      </c>
      <c r="BA30" s="150" t="s">
        <v>138</v>
      </c>
      <c r="BB30" s="150" t="s">
        <v>138</v>
      </c>
      <c r="BC30" s="150" t="s">
        <v>138</v>
      </c>
      <c r="BD30" s="150" t="s">
        <v>138</v>
      </c>
      <c r="BE30" s="150" t="s">
        <v>138</v>
      </c>
      <c r="BF30" s="150" t="s">
        <v>138</v>
      </c>
      <c r="BG30" s="150" t="s">
        <v>138</v>
      </c>
      <c r="BH30" s="150" t="s">
        <v>138</v>
      </c>
      <c r="BI30" s="150" t="s">
        <v>138</v>
      </c>
      <c r="BJ30" s="150" t="s">
        <v>138</v>
      </c>
      <c r="BK30" s="150" t="s">
        <v>138</v>
      </c>
      <c r="BL30" s="150" t="s">
        <v>138</v>
      </c>
      <c r="BM30" s="150" t="s">
        <v>138</v>
      </c>
      <c r="BN30" s="150" t="s">
        <v>138</v>
      </c>
      <c r="BO30" s="150" t="s">
        <v>138</v>
      </c>
      <c r="BP30" s="150" t="s">
        <v>138</v>
      </c>
      <c r="BQ30" s="150" t="s">
        <v>138</v>
      </c>
      <c r="BR30" s="150" t="s">
        <v>138</v>
      </c>
      <c r="BS30" s="150" t="s">
        <v>138</v>
      </c>
      <c r="BT30" s="150" t="s">
        <v>138</v>
      </c>
      <c r="BU30" s="150" t="s">
        <v>138</v>
      </c>
      <c r="BV30" s="150">
        <v>79900</v>
      </c>
      <c r="BW30" s="150">
        <v>9900</v>
      </c>
      <c r="BX30" s="150" t="s">
        <v>158</v>
      </c>
      <c r="BY30" s="150" t="s">
        <v>158</v>
      </c>
      <c r="BZ30" s="150" t="s">
        <v>138</v>
      </c>
      <c r="CA30" s="150" t="s">
        <v>149</v>
      </c>
    </row>
    <row r="31" spans="1:80" x14ac:dyDescent="0.2">
      <c r="A31" s="150" t="s">
        <v>698</v>
      </c>
      <c r="B31" s="150">
        <v>104021955</v>
      </c>
      <c r="C31" s="150" t="s">
        <v>727</v>
      </c>
      <c r="D31" s="150" t="str">
        <f t="shared" si="0"/>
        <v>Jablocom GDP-06 fekete</v>
      </c>
      <c r="E31" s="150">
        <v>35799.151515151512</v>
      </c>
      <c r="F31" s="150">
        <v>49900</v>
      </c>
      <c r="G31" s="150">
        <v>21900</v>
      </c>
      <c r="H31" s="150">
        <v>29900</v>
      </c>
      <c r="I31" s="150">
        <v>28000</v>
      </c>
      <c r="J31" s="150">
        <v>20000</v>
      </c>
      <c r="K31" s="150" t="s">
        <v>138</v>
      </c>
      <c r="L31" s="150" t="s">
        <v>138</v>
      </c>
      <c r="M31" s="150" t="s">
        <v>138</v>
      </c>
      <c r="N31" s="150" t="s">
        <v>138</v>
      </c>
      <c r="O31" s="150" t="s">
        <v>138</v>
      </c>
      <c r="P31" s="150" t="s">
        <v>138</v>
      </c>
      <c r="Q31" s="150" t="s">
        <v>138</v>
      </c>
      <c r="R31" s="150" t="s">
        <v>138</v>
      </c>
      <c r="S31" s="150" t="s">
        <v>138</v>
      </c>
      <c r="T31" s="150" t="s">
        <v>138</v>
      </c>
      <c r="U31" s="150" t="s">
        <v>138</v>
      </c>
      <c r="V31" s="150" t="s">
        <v>138</v>
      </c>
      <c r="W31" s="150" t="s">
        <v>138</v>
      </c>
      <c r="X31" s="150" t="s">
        <v>138</v>
      </c>
      <c r="Y31" s="150" t="s">
        <v>138</v>
      </c>
      <c r="Z31" s="150" t="s">
        <v>138</v>
      </c>
      <c r="AA31" s="150" t="s">
        <v>138</v>
      </c>
      <c r="AB31" s="150" t="s">
        <v>138</v>
      </c>
      <c r="AC31" s="150" t="s">
        <v>138</v>
      </c>
      <c r="AD31" s="150" t="s">
        <v>138</v>
      </c>
      <c r="AE31" s="150" t="s">
        <v>138</v>
      </c>
      <c r="AF31" s="150" t="s">
        <v>138</v>
      </c>
      <c r="AG31" s="150" t="s">
        <v>138</v>
      </c>
      <c r="AH31" s="150" t="s">
        <v>138</v>
      </c>
      <c r="AI31" s="150" t="s">
        <v>138</v>
      </c>
      <c r="AJ31" s="150" t="s">
        <v>138</v>
      </c>
      <c r="AK31" s="150" t="s">
        <v>138</v>
      </c>
      <c r="AL31" s="150" t="s">
        <v>138</v>
      </c>
      <c r="AM31" s="150" t="s">
        <v>138</v>
      </c>
      <c r="AN31" s="150" t="s">
        <v>138</v>
      </c>
      <c r="AO31" s="150" t="s">
        <v>138</v>
      </c>
      <c r="AP31" s="150" t="s">
        <v>138</v>
      </c>
      <c r="AQ31" s="150" t="s">
        <v>138</v>
      </c>
      <c r="AR31" s="150" t="s">
        <v>138</v>
      </c>
      <c r="AS31" s="150" t="s">
        <v>138</v>
      </c>
      <c r="AT31" s="150" t="s">
        <v>138</v>
      </c>
      <c r="AU31" s="150" t="s">
        <v>138</v>
      </c>
      <c r="AV31" s="150" t="s">
        <v>138</v>
      </c>
      <c r="AW31" s="150" t="s">
        <v>138</v>
      </c>
      <c r="AX31" s="150" t="s">
        <v>138</v>
      </c>
      <c r="AY31" s="150" t="s">
        <v>138</v>
      </c>
      <c r="AZ31" s="150" t="s">
        <v>138</v>
      </c>
      <c r="BA31" s="150" t="s">
        <v>138</v>
      </c>
      <c r="BB31" s="150" t="s">
        <v>138</v>
      </c>
      <c r="BC31" s="150" t="s">
        <v>138</v>
      </c>
      <c r="BD31" s="150" t="s">
        <v>138</v>
      </c>
      <c r="BE31" s="150" t="s">
        <v>138</v>
      </c>
      <c r="BF31" s="150" t="s">
        <v>138</v>
      </c>
      <c r="BG31" s="150" t="s">
        <v>138</v>
      </c>
      <c r="BH31" s="150" t="s">
        <v>138</v>
      </c>
      <c r="BI31" s="150" t="s">
        <v>138</v>
      </c>
      <c r="BJ31" s="150" t="s">
        <v>138</v>
      </c>
      <c r="BK31" s="150" t="s">
        <v>138</v>
      </c>
      <c r="BL31" s="150" t="s">
        <v>138</v>
      </c>
      <c r="BM31" s="150" t="s">
        <v>138</v>
      </c>
      <c r="BN31" s="150" t="s">
        <v>138</v>
      </c>
      <c r="BO31" s="150" t="s">
        <v>138</v>
      </c>
      <c r="BP31" s="150" t="s">
        <v>138</v>
      </c>
      <c r="BQ31" s="150" t="s">
        <v>138</v>
      </c>
      <c r="BR31" s="150" t="s">
        <v>138</v>
      </c>
      <c r="BS31" s="150" t="s">
        <v>138</v>
      </c>
      <c r="BT31" s="150" t="s">
        <v>138</v>
      </c>
      <c r="BU31" s="150" t="s">
        <v>138</v>
      </c>
      <c r="BV31" s="150" t="s">
        <v>138</v>
      </c>
      <c r="BW31" s="150" t="s">
        <v>138</v>
      </c>
      <c r="BX31" s="150" t="s">
        <v>138</v>
      </c>
      <c r="BY31" s="150" t="s">
        <v>138</v>
      </c>
      <c r="BZ31" s="150" t="s">
        <v>138</v>
      </c>
      <c r="CA31" s="150" t="s">
        <v>158</v>
      </c>
    </row>
    <row r="32" spans="1:80" x14ac:dyDescent="0.2">
      <c r="A32" s="152" t="s">
        <v>707</v>
      </c>
      <c r="B32" s="152">
        <v>104022328</v>
      </c>
      <c r="C32" s="152" t="s">
        <v>728</v>
      </c>
      <c r="D32" s="152" t="str">
        <f t="shared" si="0"/>
        <v>K4607 USB modem fehér</v>
      </c>
      <c r="E32" s="152">
        <v>4483</v>
      </c>
      <c r="F32" s="152">
        <v>5900</v>
      </c>
      <c r="G32" s="152" t="s">
        <v>138</v>
      </c>
      <c r="H32" s="152" t="s">
        <v>138</v>
      </c>
      <c r="I32" s="152" t="s">
        <v>138</v>
      </c>
      <c r="J32" s="152" t="s">
        <v>138</v>
      </c>
      <c r="K32" s="152" t="s">
        <v>138</v>
      </c>
      <c r="L32" s="152" t="s">
        <v>138</v>
      </c>
      <c r="M32" s="152" t="s">
        <v>138</v>
      </c>
      <c r="N32" s="152" t="s">
        <v>138</v>
      </c>
      <c r="O32" s="152" t="s">
        <v>138</v>
      </c>
      <c r="P32" s="152" t="s">
        <v>138</v>
      </c>
      <c r="Q32" s="152" t="s">
        <v>138</v>
      </c>
      <c r="R32" s="152" t="s">
        <v>138</v>
      </c>
      <c r="S32" s="152" t="s">
        <v>138</v>
      </c>
      <c r="T32" s="152" t="s">
        <v>138</v>
      </c>
      <c r="U32" s="152">
        <v>0</v>
      </c>
      <c r="V32" s="152">
        <v>0</v>
      </c>
      <c r="W32" s="152">
        <v>0</v>
      </c>
      <c r="X32" s="152">
        <v>0</v>
      </c>
      <c r="Y32" s="152">
        <v>0</v>
      </c>
      <c r="Z32" s="152" t="s">
        <v>138</v>
      </c>
      <c r="AA32" s="152" t="s">
        <v>138</v>
      </c>
      <c r="AB32" s="152" t="s">
        <v>138</v>
      </c>
      <c r="AC32" s="152">
        <v>5900</v>
      </c>
      <c r="AD32" s="152">
        <v>5900</v>
      </c>
      <c r="AE32" s="152">
        <v>5900</v>
      </c>
      <c r="AF32" s="152">
        <v>5900</v>
      </c>
      <c r="AG32" s="152">
        <v>5900</v>
      </c>
      <c r="AH32" s="152" t="s">
        <v>138</v>
      </c>
      <c r="AI32" s="152" t="s">
        <v>138</v>
      </c>
      <c r="AJ32" s="152" t="s">
        <v>138</v>
      </c>
      <c r="AK32" s="152" t="s">
        <v>138</v>
      </c>
      <c r="AL32" s="152" t="s">
        <v>138</v>
      </c>
      <c r="AM32" s="152" t="s">
        <v>138</v>
      </c>
      <c r="AN32" s="152" t="s">
        <v>138</v>
      </c>
      <c r="AO32" s="152" t="s">
        <v>138</v>
      </c>
      <c r="AP32" s="152" t="s">
        <v>138</v>
      </c>
      <c r="AQ32" s="152" t="s">
        <v>138</v>
      </c>
      <c r="AR32" s="152" t="s">
        <v>138</v>
      </c>
      <c r="AS32" s="152" t="s">
        <v>138</v>
      </c>
      <c r="AT32" s="152" t="s">
        <v>138</v>
      </c>
      <c r="AU32" s="152" t="s">
        <v>138</v>
      </c>
      <c r="AV32" s="152" t="s">
        <v>138</v>
      </c>
      <c r="AW32" s="152" t="s">
        <v>138</v>
      </c>
      <c r="AX32" s="152" t="s">
        <v>138</v>
      </c>
      <c r="AY32" s="152" t="s">
        <v>138</v>
      </c>
      <c r="AZ32" s="152" t="s">
        <v>138</v>
      </c>
      <c r="BA32" s="152" t="s">
        <v>138</v>
      </c>
      <c r="BB32" s="152" t="s">
        <v>138</v>
      </c>
      <c r="BC32" s="152" t="s">
        <v>138</v>
      </c>
      <c r="BD32" s="152" t="s">
        <v>138</v>
      </c>
      <c r="BE32" s="152" t="s">
        <v>138</v>
      </c>
      <c r="BF32" s="152" t="s">
        <v>138</v>
      </c>
      <c r="BG32" s="152" t="s">
        <v>138</v>
      </c>
      <c r="BH32" s="152" t="s">
        <v>138</v>
      </c>
      <c r="BI32" s="152" t="s">
        <v>138</v>
      </c>
      <c r="BJ32" s="152" t="s">
        <v>138</v>
      </c>
      <c r="BK32" s="152" t="s">
        <v>138</v>
      </c>
      <c r="BL32" s="152" t="s">
        <v>138</v>
      </c>
      <c r="BM32" s="152" t="s">
        <v>138</v>
      </c>
      <c r="BN32" s="152" t="s">
        <v>138</v>
      </c>
      <c r="BO32" s="152" t="s">
        <v>138</v>
      </c>
      <c r="BP32" s="152" t="s">
        <v>138</v>
      </c>
      <c r="BQ32" s="152" t="s">
        <v>138</v>
      </c>
      <c r="BR32" s="152" t="s">
        <v>138</v>
      </c>
      <c r="BS32" s="152" t="s">
        <v>138</v>
      </c>
      <c r="BT32" s="152" t="s">
        <v>138</v>
      </c>
      <c r="BU32" s="152" t="s">
        <v>138</v>
      </c>
      <c r="BV32" s="152" t="s">
        <v>138</v>
      </c>
      <c r="BW32" s="152" t="s">
        <v>138</v>
      </c>
      <c r="BX32" s="152" t="s">
        <v>138</v>
      </c>
      <c r="BY32" s="152" t="s">
        <v>138</v>
      </c>
      <c r="BZ32" s="152" t="s">
        <v>138</v>
      </c>
      <c r="CA32" s="152" t="s">
        <v>158</v>
      </c>
      <c r="CB32" s="152"/>
    </row>
    <row r="33" spans="1:80" x14ac:dyDescent="0.2">
      <c r="A33" s="150" t="s">
        <v>707</v>
      </c>
      <c r="B33" s="150">
        <v>104026338</v>
      </c>
      <c r="C33" s="150" t="s">
        <v>729</v>
      </c>
      <c r="D33" s="150" t="str">
        <f t="shared" si="0"/>
        <v>K5150 USB Modem fehér</v>
      </c>
      <c r="E33" s="150">
        <v>12896</v>
      </c>
      <c r="F33" s="150">
        <v>17900</v>
      </c>
      <c r="G33" s="150" t="s">
        <v>138</v>
      </c>
      <c r="H33" s="150" t="s">
        <v>138</v>
      </c>
      <c r="I33" s="150" t="s">
        <v>138</v>
      </c>
      <c r="J33" s="150" t="s">
        <v>138</v>
      </c>
      <c r="K33" s="150" t="s">
        <v>138</v>
      </c>
      <c r="L33" s="150" t="s">
        <v>138</v>
      </c>
      <c r="M33" s="150" t="s">
        <v>138</v>
      </c>
      <c r="N33" s="150" t="s">
        <v>138</v>
      </c>
      <c r="O33" s="150" t="s">
        <v>138</v>
      </c>
      <c r="P33" s="150" t="s">
        <v>138</v>
      </c>
      <c r="Q33" s="150" t="s">
        <v>138</v>
      </c>
      <c r="R33" s="150" t="s">
        <v>138</v>
      </c>
      <c r="S33" s="150" t="s">
        <v>138</v>
      </c>
      <c r="T33" s="150" t="s">
        <v>138</v>
      </c>
      <c r="U33" s="150">
        <v>14900</v>
      </c>
      <c r="V33" s="150">
        <v>9900</v>
      </c>
      <c r="W33" s="150">
        <v>0</v>
      </c>
      <c r="X33" s="150">
        <v>0</v>
      </c>
      <c r="Y33" s="150">
        <v>0</v>
      </c>
      <c r="Z33" s="150" t="s">
        <v>138</v>
      </c>
      <c r="AA33" s="150" t="s">
        <v>138</v>
      </c>
      <c r="AB33" s="150" t="s">
        <v>138</v>
      </c>
      <c r="AC33" s="150">
        <v>3000</v>
      </c>
      <c r="AD33" s="150">
        <v>8000</v>
      </c>
      <c r="AE33" s="150">
        <v>17900</v>
      </c>
      <c r="AF33" s="150">
        <v>17900</v>
      </c>
      <c r="AG33" s="150">
        <v>17900</v>
      </c>
      <c r="AH33" s="150" t="s">
        <v>138</v>
      </c>
      <c r="AI33" s="150" t="s">
        <v>138</v>
      </c>
      <c r="AJ33" s="150" t="s">
        <v>138</v>
      </c>
      <c r="AK33" s="150" t="s">
        <v>138</v>
      </c>
      <c r="AL33" s="150" t="s">
        <v>138</v>
      </c>
      <c r="AM33" s="150" t="s">
        <v>138</v>
      </c>
      <c r="AN33" s="150" t="s">
        <v>138</v>
      </c>
      <c r="AO33" s="150" t="s">
        <v>138</v>
      </c>
      <c r="AP33" s="150" t="s">
        <v>138</v>
      </c>
      <c r="AQ33" s="150" t="s">
        <v>138</v>
      </c>
      <c r="AR33" s="150" t="s">
        <v>138</v>
      </c>
      <c r="AS33" s="150" t="s">
        <v>138</v>
      </c>
      <c r="AT33" s="150" t="s">
        <v>138</v>
      </c>
      <c r="AU33" s="150" t="s">
        <v>138</v>
      </c>
      <c r="AV33" s="150" t="s">
        <v>138</v>
      </c>
      <c r="AW33" s="150" t="s">
        <v>138</v>
      </c>
      <c r="AX33" s="150" t="s">
        <v>138</v>
      </c>
      <c r="AY33" s="150" t="s">
        <v>138</v>
      </c>
      <c r="AZ33" s="150" t="s">
        <v>138</v>
      </c>
      <c r="BA33" s="150" t="s">
        <v>138</v>
      </c>
      <c r="BB33" s="150" t="s">
        <v>138</v>
      </c>
      <c r="BC33" s="150" t="s">
        <v>138</v>
      </c>
      <c r="BD33" s="150" t="s">
        <v>138</v>
      </c>
      <c r="BE33" s="150" t="s">
        <v>138</v>
      </c>
      <c r="BF33" s="150" t="s">
        <v>138</v>
      </c>
      <c r="BG33" s="150" t="s">
        <v>138</v>
      </c>
      <c r="BH33" s="150" t="s">
        <v>138</v>
      </c>
      <c r="BI33" s="150" t="s">
        <v>138</v>
      </c>
      <c r="BJ33" s="150" t="s">
        <v>138</v>
      </c>
      <c r="BK33" s="150" t="s">
        <v>138</v>
      </c>
      <c r="BL33" s="150" t="s">
        <v>138</v>
      </c>
      <c r="BM33" s="150" t="s">
        <v>138</v>
      </c>
      <c r="BN33" s="150" t="s">
        <v>138</v>
      </c>
      <c r="BO33" s="150" t="s">
        <v>138</v>
      </c>
      <c r="BP33" s="150" t="s">
        <v>138</v>
      </c>
      <c r="BQ33" s="150" t="s">
        <v>138</v>
      </c>
      <c r="BR33" s="150" t="s">
        <v>138</v>
      </c>
      <c r="BS33" s="150" t="s">
        <v>138</v>
      </c>
      <c r="BT33" s="150" t="s">
        <v>138</v>
      </c>
      <c r="BU33" s="150" t="s">
        <v>138</v>
      </c>
      <c r="BV33" s="150" t="s">
        <v>138</v>
      </c>
      <c r="BW33" s="150" t="s">
        <v>138</v>
      </c>
      <c r="BX33" s="150" t="s">
        <v>138</v>
      </c>
      <c r="BY33" s="150" t="s">
        <v>138</v>
      </c>
      <c r="BZ33" s="150" t="s">
        <v>138</v>
      </c>
      <c r="CA33" s="150" t="s">
        <v>730</v>
      </c>
    </row>
    <row r="34" spans="1:80" x14ac:dyDescent="0.2">
      <c r="A34" s="150" t="s">
        <v>700</v>
      </c>
      <c r="B34" s="150">
        <v>104022246</v>
      </c>
      <c r="C34" s="150" t="s">
        <v>731</v>
      </c>
      <c r="D34" s="150" t="str">
        <f t="shared" si="0"/>
        <v>LG G3 szürke</v>
      </c>
      <c r="E34" s="150">
        <v>80805</v>
      </c>
      <c r="F34" s="150">
        <v>114900</v>
      </c>
      <c r="G34" s="150">
        <v>69990</v>
      </c>
      <c r="H34" s="150">
        <v>74990</v>
      </c>
      <c r="I34" s="150">
        <v>44910</v>
      </c>
      <c r="J34" s="150">
        <v>39910</v>
      </c>
      <c r="K34" s="150" t="s">
        <v>138</v>
      </c>
      <c r="L34" s="150" t="s">
        <v>138</v>
      </c>
      <c r="M34" s="150">
        <v>64990</v>
      </c>
      <c r="N34" s="150">
        <v>49910</v>
      </c>
      <c r="O34" s="150">
        <v>49990</v>
      </c>
      <c r="P34" s="150">
        <v>64910</v>
      </c>
      <c r="Q34" s="150">
        <v>29990</v>
      </c>
      <c r="R34" s="150">
        <v>84910</v>
      </c>
      <c r="S34" s="150" t="s">
        <v>138</v>
      </c>
      <c r="T34" s="150" t="s">
        <v>138</v>
      </c>
      <c r="U34" s="150" t="s">
        <v>138</v>
      </c>
      <c r="V34" s="150" t="s">
        <v>138</v>
      </c>
      <c r="W34" s="150" t="s">
        <v>138</v>
      </c>
      <c r="X34" s="150" t="s">
        <v>138</v>
      </c>
      <c r="Y34" s="150" t="s">
        <v>138</v>
      </c>
      <c r="Z34" s="150" t="s">
        <v>138</v>
      </c>
      <c r="AA34" s="150" t="s">
        <v>138</v>
      </c>
      <c r="AB34" s="150" t="s">
        <v>138</v>
      </c>
      <c r="AC34" s="150" t="s">
        <v>138</v>
      </c>
      <c r="AD34" s="150" t="s">
        <v>138</v>
      </c>
      <c r="AE34" s="150" t="s">
        <v>138</v>
      </c>
      <c r="AF34" s="150" t="s">
        <v>138</v>
      </c>
      <c r="AG34" s="150" t="s">
        <v>138</v>
      </c>
      <c r="AH34" s="150" t="s">
        <v>138</v>
      </c>
      <c r="AI34" s="150" t="s">
        <v>138</v>
      </c>
      <c r="AJ34" s="150" t="s">
        <v>138</v>
      </c>
      <c r="AK34" s="150" t="s">
        <v>138</v>
      </c>
      <c r="AL34" s="150" t="s">
        <v>138</v>
      </c>
      <c r="AM34" s="150" t="s">
        <v>138</v>
      </c>
      <c r="AN34" s="150" t="s">
        <v>138</v>
      </c>
      <c r="AO34" s="150" t="s">
        <v>138</v>
      </c>
      <c r="AP34" s="150" t="s">
        <v>138</v>
      </c>
      <c r="AQ34" s="150" t="s">
        <v>138</v>
      </c>
      <c r="AR34" s="150" t="s">
        <v>138</v>
      </c>
      <c r="AS34" s="150" t="s">
        <v>138</v>
      </c>
      <c r="AT34" s="150" t="s">
        <v>138</v>
      </c>
      <c r="AU34" s="150" t="s">
        <v>138</v>
      </c>
      <c r="AV34" s="150" t="s">
        <v>138</v>
      </c>
      <c r="AW34" s="150" t="s">
        <v>138</v>
      </c>
      <c r="AX34" s="150" t="s">
        <v>138</v>
      </c>
      <c r="AY34" s="150" t="s">
        <v>138</v>
      </c>
      <c r="AZ34" s="150" t="s">
        <v>138</v>
      </c>
      <c r="BA34" s="150" t="s">
        <v>138</v>
      </c>
      <c r="BB34" s="150" t="s">
        <v>138</v>
      </c>
      <c r="BC34" s="150" t="s">
        <v>138</v>
      </c>
      <c r="BD34" s="150" t="s">
        <v>138</v>
      </c>
      <c r="BE34" s="150" t="s">
        <v>138</v>
      </c>
      <c r="BF34" s="150" t="s">
        <v>138</v>
      </c>
      <c r="BG34" s="150" t="s">
        <v>138</v>
      </c>
      <c r="BH34" s="150" t="s">
        <v>138</v>
      </c>
      <c r="BI34" s="150" t="s">
        <v>138</v>
      </c>
      <c r="BJ34" s="150" t="s">
        <v>138</v>
      </c>
      <c r="BK34" s="150" t="s">
        <v>138</v>
      </c>
      <c r="BL34" s="150" t="s">
        <v>138</v>
      </c>
      <c r="BM34" s="150" t="s">
        <v>138</v>
      </c>
      <c r="BN34" s="150" t="s">
        <v>138</v>
      </c>
      <c r="BO34" s="150" t="s">
        <v>138</v>
      </c>
      <c r="BP34" s="150" t="s">
        <v>138</v>
      </c>
      <c r="BQ34" s="150" t="s">
        <v>138</v>
      </c>
      <c r="BR34" s="150" t="s">
        <v>138</v>
      </c>
      <c r="BS34" s="150" t="s">
        <v>138</v>
      </c>
      <c r="BT34" s="150" t="s">
        <v>138</v>
      </c>
      <c r="BU34" s="150" t="s">
        <v>138</v>
      </c>
      <c r="BV34" s="150">
        <v>59900</v>
      </c>
      <c r="BW34" s="150">
        <v>4900</v>
      </c>
      <c r="BX34" s="150" t="s">
        <v>158</v>
      </c>
      <c r="BY34" s="150" t="s">
        <v>158</v>
      </c>
      <c r="BZ34" s="150" t="s">
        <v>138</v>
      </c>
      <c r="CA34" s="150" t="s">
        <v>146</v>
      </c>
    </row>
    <row r="35" spans="1:80" x14ac:dyDescent="0.2">
      <c r="A35" s="150" t="s">
        <v>732</v>
      </c>
      <c r="B35" s="150">
        <v>104026166</v>
      </c>
      <c r="C35" s="150" t="s">
        <v>733</v>
      </c>
      <c r="D35" s="150" t="str">
        <f t="shared" si="0"/>
        <v>LG G4 titán</v>
      </c>
      <c r="E35" s="150">
        <v>95014</v>
      </c>
      <c r="F35" s="150">
        <v>133900</v>
      </c>
      <c r="G35" s="150">
        <v>84990</v>
      </c>
      <c r="H35" s="150">
        <v>94990</v>
      </c>
      <c r="I35" s="150">
        <v>48910</v>
      </c>
      <c r="J35" s="150">
        <v>38910</v>
      </c>
      <c r="K35" s="150" t="s">
        <v>138</v>
      </c>
      <c r="L35" s="150" t="s">
        <v>138</v>
      </c>
      <c r="M35" s="150">
        <v>79990</v>
      </c>
      <c r="N35" s="150">
        <v>53910</v>
      </c>
      <c r="O35" s="150">
        <v>64990</v>
      </c>
      <c r="P35" s="150">
        <v>68910</v>
      </c>
      <c r="Q35" s="150">
        <v>44990</v>
      </c>
      <c r="R35" s="150">
        <v>88910</v>
      </c>
      <c r="S35" s="150" t="s">
        <v>138</v>
      </c>
      <c r="T35" s="150" t="s">
        <v>138</v>
      </c>
      <c r="U35" s="150" t="s">
        <v>138</v>
      </c>
      <c r="V35" s="150" t="s">
        <v>138</v>
      </c>
      <c r="W35" s="150" t="s">
        <v>138</v>
      </c>
      <c r="X35" s="150" t="s">
        <v>138</v>
      </c>
      <c r="Y35" s="150" t="s">
        <v>138</v>
      </c>
      <c r="Z35" s="150" t="s">
        <v>138</v>
      </c>
      <c r="AA35" s="150" t="s">
        <v>138</v>
      </c>
      <c r="AB35" s="150" t="s">
        <v>138</v>
      </c>
      <c r="AC35" s="150" t="s">
        <v>138</v>
      </c>
      <c r="AD35" s="150" t="s">
        <v>138</v>
      </c>
      <c r="AE35" s="150" t="s">
        <v>138</v>
      </c>
      <c r="AF35" s="150" t="s">
        <v>138</v>
      </c>
      <c r="AG35" s="150" t="s">
        <v>138</v>
      </c>
      <c r="AH35" s="150" t="s">
        <v>138</v>
      </c>
      <c r="AI35" s="150" t="s">
        <v>138</v>
      </c>
      <c r="AJ35" s="150" t="s">
        <v>138</v>
      </c>
      <c r="AK35" s="150" t="s">
        <v>138</v>
      </c>
      <c r="AL35" s="150" t="s">
        <v>138</v>
      </c>
      <c r="AM35" s="150" t="s">
        <v>138</v>
      </c>
      <c r="AN35" s="150" t="s">
        <v>138</v>
      </c>
      <c r="AO35" s="150" t="s">
        <v>138</v>
      </c>
      <c r="AP35" s="150" t="s">
        <v>138</v>
      </c>
      <c r="AQ35" s="150" t="s">
        <v>138</v>
      </c>
      <c r="AR35" s="150" t="s">
        <v>138</v>
      </c>
      <c r="AS35" s="150" t="s">
        <v>138</v>
      </c>
      <c r="AT35" s="150" t="s">
        <v>138</v>
      </c>
      <c r="AU35" s="150" t="s">
        <v>138</v>
      </c>
      <c r="AV35" s="150" t="s">
        <v>138</v>
      </c>
      <c r="AW35" s="150" t="s">
        <v>138</v>
      </c>
      <c r="AX35" s="150" t="s">
        <v>138</v>
      </c>
      <c r="AY35" s="150" t="s">
        <v>138</v>
      </c>
      <c r="AZ35" s="150" t="s">
        <v>138</v>
      </c>
      <c r="BA35" s="150" t="s">
        <v>138</v>
      </c>
      <c r="BB35" s="150" t="s">
        <v>138</v>
      </c>
      <c r="BC35" s="150" t="s">
        <v>138</v>
      </c>
      <c r="BD35" s="150" t="s">
        <v>138</v>
      </c>
      <c r="BE35" s="150" t="s">
        <v>138</v>
      </c>
      <c r="BF35" s="150" t="s">
        <v>138</v>
      </c>
      <c r="BG35" s="150" t="s">
        <v>138</v>
      </c>
      <c r="BH35" s="150" t="s">
        <v>138</v>
      </c>
      <c r="BI35" s="150" t="s">
        <v>138</v>
      </c>
      <c r="BJ35" s="150" t="s">
        <v>138</v>
      </c>
      <c r="BK35" s="150" t="s">
        <v>138</v>
      </c>
      <c r="BL35" s="150" t="s">
        <v>138</v>
      </c>
      <c r="BM35" s="150" t="s">
        <v>138</v>
      </c>
      <c r="BN35" s="150" t="s">
        <v>138</v>
      </c>
      <c r="BO35" s="150" t="s">
        <v>138</v>
      </c>
      <c r="BP35" s="150" t="s">
        <v>138</v>
      </c>
      <c r="BQ35" s="150" t="s">
        <v>138</v>
      </c>
      <c r="BR35" s="150" t="s">
        <v>138</v>
      </c>
      <c r="BS35" s="150" t="s">
        <v>138</v>
      </c>
      <c r="BT35" s="150" t="s">
        <v>138</v>
      </c>
      <c r="BU35" s="150" t="s">
        <v>138</v>
      </c>
      <c r="BV35" s="150">
        <v>74900</v>
      </c>
      <c r="BW35" s="150">
        <v>4900</v>
      </c>
      <c r="BX35" s="150">
        <v>0</v>
      </c>
      <c r="BY35" s="150" t="s">
        <v>158</v>
      </c>
      <c r="BZ35" s="150" t="s">
        <v>138</v>
      </c>
      <c r="CA35" s="150" t="s">
        <v>146</v>
      </c>
    </row>
    <row r="36" spans="1:80" x14ac:dyDescent="0.2">
      <c r="A36" s="150" t="s">
        <v>703</v>
      </c>
      <c r="B36" s="150">
        <v>104032261</v>
      </c>
      <c r="C36" s="150" t="s">
        <v>734</v>
      </c>
      <c r="D36" s="150" t="str">
        <f t="shared" si="0"/>
        <v>LG G5 ezüst</v>
      </c>
      <c r="E36" s="150">
        <v>153305</v>
      </c>
      <c r="F36" s="150">
        <v>214900</v>
      </c>
      <c r="G36" s="150">
        <v>139900</v>
      </c>
      <c r="H36" s="150">
        <v>149900</v>
      </c>
      <c r="I36" s="150">
        <v>75000</v>
      </c>
      <c r="J36" s="150">
        <v>65000</v>
      </c>
      <c r="K36" s="150" t="s">
        <v>138</v>
      </c>
      <c r="L36" s="150" t="s">
        <v>138</v>
      </c>
      <c r="M36" s="150">
        <v>134900</v>
      </c>
      <c r="N36" s="150">
        <v>80000</v>
      </c>
      <c r="O36" s="150">
        <v>119900</v>
      </c>
      <c r="P36" s="150">
        <v>95000</v>
      </c>
      <c r="Q36" s="150">
        <v>99900</v>
      </c>
      <c r="R36" s="150">
        <v>115000</v>
      </c>
      <c r="S36" s="150" t="s">
        <v>138</v>
      </c>
      <c r="T36" s="150" t="s">
        <v>138</v>
      </c>
      <c r="U36" s="150" t="s">
        <v>138</v>
      </c>
      <c r="V36" s="150" t="s">
        <v>138</v>
      </c>
      <c r="W36" s="150" t="s">
        <v>138</v>
      </c>
      <c r="X36" s="150" t="s">
        <v>138</v>
      </c>
      <c r="Y36" s="150" t="s">
        <v>138</v>
      </c>
      <c r="Z36" s="150" t="s">
        <v>138</v>
      </c>
      <c r="AA36" s="150" t="s">
        <v>138</v>
      </c>
      <c r="AB36" s="150" t="s">
        <v>138</v>
      </c>
      <c r="AC36" s="150" t="s">
        <v>138</v>
      </c>
      <c r="AD36" s="150" t="s">
        <v>138</v>
      </c>
      <c r="AE36" s="150" t="s">
        <v>138</v>
      </c>
      <c r="AF36" s="150" t="s">
        <v>138</v>
      </c>
      <c r="AG36" s="150" t="s">
        <v>138</v>
      </c>
      <c r="AH36" s="150" t="s">
        <v>138</v>
      </c>
      <c r="AI36" s="150" t="s">
        <v>138</v>
      </c>
      <c r="AJ36" s="150" t="s">
        <v>138</v>
      </c>
      <c r="AK36" s="150" t="s">
        <v>138</v>
      </c>
      <c r="AL36" s="150" t="s">
        <v>138</v>
      </c>
      <c r="AM36" s="150" t="s">
        <v>138</v>
      </c>
      <c r="AN36" s="150" t="s">
        <v>138</v>
      </c>
      <c r="AO36" s="150" t="s">
        <v>138</v>
      </c>
      <c r="AP36" s="150" t="s">
        <v>138</v>
      </c>
      <c r="AQ36" s="150" t="s">
        <v>138</v>
      </c>
      <c r="AR36" s="150" t="s">
        <v>138</v>
      </c>
      <c r="AS36" s="150" t="s">
        <v>138</v>
      </c>
      <c r="AT36" s="150" t="s">
        <v>138</v>
      </c>
      <c r="AU36" s="150" t="s">
        <v>138</v>
      </c>
      <c r="AV36" s="150" t="s">
        <v>138</v>
      </c>
      <c r="AW36" s="150" t="s">
        <v>138</v>
      </c>
      <c r="AX36" s="150" t="s">
        <v>138</v>
      </c>
      <c r="AY36" s="150" t="s">
        <v>138</v>
      </c>
      <c r="AZ36" s="150" t="s">
        <v>138</v>
      </c>
      <c r="BA36" s="150" t="s">
        <v>138</v>
      </c>
      <c r="BB36" s="150" t="s">
        <v>138</v>
      </c>
      <c r="BC36" s="150" t="s">
        <v>138</v>
      </c>
      <c r="BD36" s="150" t="s">
        <v>138</v>
      </c>
      <c r="BE36" s="150" t="s">
        <v>138</v>
      </c>
      <c r="BF36" s="150" t="s">
        <v>138</v>
      </c>
      <c r="BG36" s="150" t="s">
        <v>138</v>
      </c>
      <c r="BH36" s="150" t="s">
        <v>138</v>
      </c>
      <c r="BI36" s="150" t="s">
        <v>138</v>
      </c>
      <c r="BJ36" s="150" t="s">
        <v>138</v>
      </c>
      <c r="BK36" s="150" t="s">
        <v>138</v>
      </c>
      <c r="BL36" s="150" t="s">
        <v>138</v>
      </c>
      <c r="BM36" s="150" t="s">
        <v>138</v>
      </c>
      <c r="BN36" s="150" t="s">
        <v>138</v>
      </c>
      <c r="BO36" s="150" t="s">
        <v>138</v>
      </c>
      <c r="BP36" s="150" t="s">
        <v>138</v>
      </c>
      <c r="BQ36" s="150" t="s">
        <v>138</v>
      </c>
      <c r="BR36" s="150" t="s">
        <v>138</v>
      </c>
      <c r="BS36" s="150" t="s">
        <v>138</v>
      </c>
      <c r="BT36" s="150" t="s">
        <v>138</v>
      </c>
      <c r="BU36" s="150" t="s">
        <v>138</v>
      </c>
      <c r="BV36" s="150">
        <v>129900</v>
      </c>
      <c r="BW36" s="150">
        <v>79900</v>
      </c>
      <c r="BX36" s="150">
        <v>19900</v>
      </c>
      <c r="BY36" s="150">
        <v>0</v>
      </c>
      <c r="BZ36" s="150" t="s">
        <v>138</v>
      </c>
      <c r="CA36" s="150" t="s">
        <v>149</v>
      </c>
    </row>
    <row r="37" spans="1:80" x14ac:dyDescent="0.2">
      <c r="A37" s="150" t="s">
        <v>698</v>
      </c>
      <c r="B37" s="150">
        <v>104032040</v>
      </c>
      <c r="C37" s="150" t="s">
        <v>735</v>
      </c>
      <c r="D37" s="150" t="str">
        <f t="shared" si="0"/>
        <v>LG K10 fekete</v>
      </c>
      <c r="E37" s="150">
        <v>48532</v>
      </c>
      <c r="F37" s="150">
        <v>67900</v>
      </c>
      <c r="G37" s="150">
        <v>37990</v>
      </c>
      <c r="H37" s="150">
        <v>42990</v>
      </c>
      <c r="I37" s="150">
        <v>29910</v>
      </c>
      <c r="J37" s="150">
        <v>24910</v>
      </c>
      <c r="K37" s="150" t="s">
        <v>138</v>
      </c>
      <c r="L37" s="150" t="s">
        <v>138</v>
      </c>
      <c r="M37" s="150">
        <v>32990</v>
      </c>
      <c r="N37" s="150">
        <v>34910</v>
      </c>
      <c r="O37" s="150">
        <v>17990</v>
      </c>
      <c r="P37" s="150">
        <v>49910</v>
      </c>
      <c r="Q37" s="150">
        <v>0</v>
      </c>
      <c r="R37" s="150">
        <v>67900</v>
      </c>
      <c r="S37" s="150" t="s">
        <v>138</v>
      </c>
      <c r="T37" s="150" t="s">
        <v>138</v>
      </c>
      <c r="U37" s="150" t="s">
        <v>138</v>
      </c>
      <c r="V37" s="150" t="s">
        <v>138</v>
      </c>
      <c r="W37" s="150" t="s">
        <v>138</v>
      </c>
      <c r="X37" s="150" t="s">
        <v>138</v>
      </c>
      <c r="Y37" s="150" t="s">
        <v>138</v>
      </c>
      <c r="Z37" s="150" t="s">
        <v>138</v>
      </c>
      <c r="AA37" s="150" t="s">
        <v>138</v>
      </c>
      <c r="AB37" s="150" t="s">
        <v>138</v>
      </c>
      <c r="AC37" s="150" t="s">
        <v>138</v>
      </c>
      <c r="AD37" s="150" t="s">
        <v>138</v>
      </c>
      <c r="AE37" s="150" t="s">
        <v>138</v>
      </c>
      <c r="AF37" s="150" t="s">
        <v>138</v>
      </c>
      <c r="AG37" s="150" t="s">
        <v>138</v>
      </c>
      <c r="AH37" s="150" t="s">
        <v>138</v>
      </c>
      <c r="AI37" s="150" t="s">
        <v>138</v>
      </c>
      <c r="AJ37" s="150" t="s">
        <v>138</v>
      </c>
      <c r="AK37" s="150" t="s">
        <v>138</v>
      </c>
      <c r="AL37" s="150" t="s">
        <v>138</v>
      </c>
      <c r="AM37" s="150" t="s">
        <v>138</v>
      </c>
      <c r="AN37" s="150" t="s">
        <v>138</v>
      </c>
      <c r="AO37" s="150" t="s">
        <v>138</v>
      </c>
      <c r="AP37" s="150" t="s">
        <v>138</v>
      </c>
      <c r="AQ37" s="150" t="s">
        <v>138</v>
      </c>
      <c r="AR37" s="150" t="s">
        <v>138</v>
      </c>
      <c r="AS37" s="150" t="s">
        <v>138</v>
      </c>
      <c r="AT37" s="150" t="s">
        <v>138</v>
      </c>
      <c r="AU37" s="150" t="s">
        <v>138</v>
      </c>
      <c r="AV37" s="150" t="s">
        <v>138</v>
      </c>
      <c r="AW37" s="150" t="s">
        <v>138</v>
      </c>
      <c r="AX37" s="150" t="s">
        <v>138</v>
      </c>
      <c r="AY37" s="150" t="s">
        <v>138</v>
      </c>
      <c r="AZ37" s="150" t="s">
        <v>138</v>
      </c>
      <c r="BA37" s="150" t="s">
        <v>138</v>
      </c>
      <c r="BB37" s="150" t="s">
        <v>138</v>
      </c>
      <c r="BC37" s="150" t="s">
        <v>138</v>
      </c>
      <c r="BD37" s="150" t="s">
        <v>138</v>
      </c>
      <c r="BE37" s="150" t="s">
        <v>138</v>
      </c>
      <c r="BF37" s="150" t="s">
        <v>138</v>
      </c>
      <c r="BG37" s="150" t="s">
        <v>138</v>
      </c>
      <c r="BH37" s="150" t="s">
        <v>138</v>
      </c>
      <c r="BI37" s="150" t="s">
        <v>138</v>
      </c>
      <c r="BJ37" s="150" t="s">
        <v>138</v>
      </c>
      <c r="BK37" s="150" t="s">
        <v>138</v>
      </c>
      <c r="BL37" s="150" t="s">
        <v>138</v>
      </c>
      <c r="BM37" s="150" t="s">
        <v>138</v>
      </c>
      <c r="BN37" s="150" t="s">
        <v>138</v>
      </c>
      <c r="BO37" s="150" t="s">
        <v>138</v>
      </c>
      <c r="BP37" s="150" t="s">
        <v>138</v>
      </c>
      <c r="BQ37" s="150" t="s">
        <v>138</v>
      </c>
      <c r="BR37" s="150" t="s">
        <v>138</v>
      </c>
      <c r="BS37" s="150" t="s">
        <v>138</v>
      </c>
      <c r="BT37" s="150" t="s">
        <v>138</v>
      </c>
      <c r="BU37" s="150" t="s">
        <v>138</v>
      </c>
      <c r="BV37" s="150">
        <v>14900</v>
      </c>
      <c r="BW37" s="150">
        <v>0</v>
      </c>
      <c r="BX37" s="150" t="s">
        <v>158</v>
      </c>
      <c r="BY37" s="150" t="s">
        <v>158</v>
      </c>
      <c r="BZ37" s="150" t="s">
        <v>138</v>
      </c>
      <c r="CA37" s="150" t="s">
        <v>139</v>
      </c>
    </row>
    <row r="38" spans="1:80" x14ac:dyDescent="0.2">
      <c r="A38" s="150" t="s">
        <v>736</v>
      </c>
      <c r="B38" s="150">
        <v>104032041</v>
      </c>
      <c r="C38" s="150" t="s">
        <v>737</v>
      </c>
      <c r="D38" s="150" t="str">
        <f t="shared" si="0"/>
        <v>LG K4 fehér, kék</v>
      </c>
      <c r="E38" s="150">
        <v>22505</v>
      </c>
      <c r="F38" s="150">
        <v>32900</v>
      </c>
      <c r="G38" s="150">
        <v>10990</v>
      </c>
      <c r="H38" s="150">
        <v>15990</v>
      </c>
      <c r="I38" s="150">
        <v>21910</v>
      </c>
      <c r="J38" s="150">
        <v>16910</v>
      </c>
      <c r="K38" s="150" t="s">
        <v>138</v>
      </c>
      <c r="L38" s="150" t="s">
        <v>138</v>
      </c>
      <c r="M38" s="150">
        <v>5990</v>
      </c>
      <c r="N38" s="150">
        <v>26910</v>
      </c>
      <c r="O38" s="150">
        <v>0</v>
      </c>
      <c r="P38" s="150">
        <v>32900</v>
      </c>
      <c r="Q38" s="150">
        <v>0</v>
      </c>
      <c r="R38" s="150">
        <v>32900</v>
      </c>
      <c r="S38" s="150" t="s">
        <v>138</v>
      </c>
      <c r="T38" s="150" t="s">
        <v>138</v>
      </c>
      <c r="U38" s="150" t="s">
        <v>138</v>
      </c>
      <c r="V38" s="150" t="s">
        <v>138</v>
      </c>
      <c r="W38" s="150" t="s">
        <v>138</v>
      </c>
      <c r="X38" s="150" t="s">
        <v>138</v>
      </c>
      <c r="Y38" s="150" t="s">
        <v>138</v>
      </c>
      <c r="Z38" s="150" t="s">
        <v>138</v>
      </c>
      <c r="AA38" s="150" t="s">
        <v>138</v>
      </c>
      <c r="AB38" s="150" t="s">
        <v>138</v>
      </c>
      <c r="AC38" s="150" t="s">
        <v>138</v>
      </c>
      <c r="AD38" s="150" t="s">
        <v>138</v>
      </c>
      <c r="AE38" s="150" t="s">
        <v>138</v>
      </c>
      <c r="AF38" s="150" t="s">
        <v>138</v>
      </c>
      <c r="AG38" s="150" t="s">
        <v>138</v>
      </c>
      <c r="AH38" s="150" t="s">
        <v>138</v>
      </c>
      <c r="AI38" s="150" t="s">
        <v>138</v>
      </c>
      <c r="AJ38" s="150" t="s">
        <v>138</v>
      </c>
      <c r="AK38" s="150" t="s">
        <v>138</v>
      </c>
      <c r="AL38" s="150" t="s">
        <v>138</v>
      </c>
      <c r="AM38" s="150" t="s">
        <v>138</v>
      </c>
      <c r="AN38" s="150" t="s">
        <v>138</v>
      </c>
      <c r="AO38" s="150" t="s">
        <v>138</v>
      </c>
      <c r="AP38" s="150" t="s">
        <v>138</v>
      </c>
      <c r="AQ38" s="150" t="s">
        <v>138</v>
      </c>
      <c r="AR38" s="150" t="s">
        <v>138</v>
      </c>
      <c r="AS38" s="150" t="s">
        <v>138</v>
      </c>
      <c r="AT38" s="150" t="s">
        <v>138</v>
      </c>
      <c r="AU38" s="150" t="s">
        <v>138</v>
      </c>
      <c r="AV38" s="150" t="s">
        <v>138</v>
      </c>
      <c r="AW38" s="150" t="s">
        <v>138</v>
      </c>
      <c r="AX38" s="150" t="s">
        <v>138</v>
      </c>
      <c r="AY38" s="150" t="s">
        <v>138</v>
      </c>
      <c r="AZ38" s="150" t="s">
        <v>138</v>
      </c>
      <c r="BA38" s="150" t="s">
        <v>138</v>
      </c>
      <c r="BB38" s="150" t="s">
        <v>138</v>
      </c>
      <c r="BC38" s="150" t="s">
        <v>138</v>
      </c>
      <c r="BD38" s="150" t="s">
        <v>138</v>
      </c>
      <c r="BE38" s="150" t="s">
        <v>138</v>
      </c>
      <c r="BF38" s="150" t="s">
        <v>138</v>
      </c>
      <c r="BG38" s="150" t="s">
        <v>138</v>
      </c>
      <c r="BH38" s="150" t="s">
        <v>138</v>
      </c>
      <c r="BI38" s="150" t="s">
        <v>138</v>
      </c>
      <c r="BJ38" s="150" t="s">
        <v>138</v>
      </c>
      <c r="BK38" s="150" t="s">
        <v>138</v>
      </c>
      <c r="BL38" s="150" t="s">
        <v>138</v>
      </c>
      <c r="BM38" s="150" t="s">
        <v>138</v>
      </c>
      <c r="BN38" s="150" t="s">
        <v>138</v>
      </c>
      <c r="BO38" s="150" t="s">
        <v>138</v>
      </c>
      <c r="BP38" s="150" t="s">
        <v>138</v>
      </c>
      <c r="BQ38" s="150" t="s">
        <v>138</v>
      </c>
      <c r="BR38" s="150" t="s">
        <v>138</v>
      </c>
      <c r="BS38" s="150" t="s">
        <v>138</v>
      </c>
      <c r="BT38" s="150" t="s">
        <v>138</v>
      </c>
      <c r="BU38" s="150" t="s">
        <v>138</v>
      </c>
      <c r="BV38" s="150">
        <v>1900</v>
      </c>
      <c r="BW38" s="150" t="s">
        <v>158</v>
      </c>
      <c r="BX38" s="150" t="s">
        <v>158</v>
      </c>
      <c r="BY38" s="150" t="s">
        <v>158</v>
      </c>
      <c r="BZ38" s="150" t="s">
        <v>138</v>
      </c>
      <c r="CA38" s="150" t="s">
        <v>139</v>
      </c>
    </row>
    <row r="39" spans="1:80" x14ac:dyDescent="0.2">
      <c r="A39" s="150" t="s">
        <v>738</v>
      </c>
      <c r="B39" s="150">
        <v>104032090</v>
      </c>
      <c r="C39" s="150" t="s">
        <v>739</v>
      </c>
      <c r="D39" s="150" t="str">
        <f t="shared" si="0"/>
        <v>LG K8 kék</v>
      </c>
      <c r="E39" s="150">
        <v>33415</v>
      </c>
      <c r="F39" s="150">
        <v>46900</v>
      </c>
      <c r="G39" s="150">
        <v>22990</v>
      </c>
      <c r="H39" s="150">
        <v>27990</v>
      </c>
      <c r="I39" s="150">
        <v>23910</v>
      </c>
      <c r="J39" s="150">
        <v>18910</v>
      </c>
      <c r="K39" s="150" t="s">
        <v>138</v>
      </c>
      <c r="L39" s="150" t="s">
        <v>138</v>
      </c>
      <c r="M39" s="150">
        <v>17990</v>
      </c>
      <c r="N39" s="150">
        <v>28910</v>
      </c>
      <c r="O39" s="150">
        <v>2990</v>
      </c>
      <c r="P39" s="150">
        <v>43910</v>
      </c>
      <c r="Q39" s="150">
        <v>0</v>
      </c>
      <c r="R39" s="150">
        <v>46900</v>
      </c>
      <c r="S39" s="150" t="s">
        <v>138</v>
      </c>
      <c r="T39" s="150" t="s">
        <v>138</v>
      </c>
      <c r="U39" s="150" t="s">
        <v>138</v>
      </c>
      <c r="V39" s="150" t="s">
        <v>138</v>
      </c>
      <c r="W39" s="150" t="s">
        <v>138</v>
      </c>
      <c r="X39" s="150" t="s">
        <v>138</v>
      </c>
      <c r="Y39" s="150" t="s">
        <v>138</v>
      </c>
      <c r="Z39" s="150" t="s">
        <v>138</v>
      </c>
      <c r="AA39" s="150" t="s">
        <v>138</v>
      </c>
      <c r="AB39" s="150" t="s">
        <v>138</v>
      </c>
      <c r="AC39" s="150" t="s">
        <v>138</v>
      </c>
      <c r="AD39" s="150" t="s">
        <v>138</v>
      </c>
      <c r="AE39" s="150" t="s">
        <v>138</v>
      </c>
      <c r="AF39" s="150" t="s">
        <v>138</v>
      </c>
      <c r="AG39" s="150" t="s">
        <v>138</v>
      </c>
      <c r="AH39" s="150" t="s">
        <v>138</v>
      </c>
      <c r="AI39" s="150" t="s">
        <v>138</v>
      </c>
      <c r="AJ39" s="150" t="s">
        <v>138</v>
      </c>
      <c r="AK39" s="150" t="s">
        <v>138</v>
      </c>
      <c r="AL39" s="150" t="s">
        <v>138</v>
      </c>
      <c r="AM39" s="150" t="s">
        <v>138</v>
      </c>
      <c r="AN39" s="150" t="s">
        <v>138</v>
      </c>
      <c r="AO39" s="150" t="s">
        <v>138</v>
      </c>
      <c r="AP39" s="150" t="s">
        <v>138</v>
      </c>
      <c r="AQ39" s="150" t="s">
        <v>138</v>
      </c>
      <c r="AR39" s="150" t="s">
        <v>138</v>
      </c>
      <c r="AS39" s="150" t="s">
        <v>138</v>
      </c>
      <c r="AT39" s="150" t="s">
        <v>138</v>
      </c>
      <c r="AU39" s="150" t="s">
        <v>138</v>
      </c>
      <c r="AV39" s="150" t="s">
        <v>138</v>
      </c>
      <c r="AW39" s="150" t="s">
        <v>138</v>
      </c>
      <c r="AX39" s="150" t="s">
        <v>138</v>
      </c>
      <c r="AY39" s="150" t="s">
        <v>138</v>
      </c>
      <c r="AZ39" s="150" t="s">
        <v>138</v>
      </c>
      <c r="BA39" s="150" t="s">
        <v>138</v>
      </c>
      <c r="BB39" s="150" t="s">
        <v>138</v>
      </c>
      <c r="BC39" s="150" t="s">
        <v>138</v>
      </c>
      <c r="BD39" s="150" t="s">
        <v>138</v>
      </c>
      <c r="BE39" s="150" t="s">
        <v>138</v>
      </c>
      <c r="BF39" s="150" t="s">
        <v>138</v>
      </c>
      <c r="BG39" s="150" t="s">
        <v>138</v>
      </c>
      <c r="BH39" s="150" t="s">
        <v>138</v>
      </c>
      <c r="BI39" s="150" t="s">
        <v>138</v>
      </c>
      <c r="BJ39" s="150" t="s">
        <v>138</v>
      </c>
      <c r="BK39" s="150" t="s">
        <v>138</v>
      </c>
      <c r="BL39" s="150" t="s">
        <v>138</v>
      </c>
      <c r="BM39" s="150" t="s">
        <v>138</v>
      </c>
      <c r="BN39" s="150" t="s">
        <v>138</v>
      </c>
      <c r="BO39" s="150" t="s">
        <v>138</v>
      </c>
      <c r="BP39" s="150" t="s">
        <v>138</v>
      </c>
      <c r="BQ39" s="150" t="s">
        <v>138</v>
      </c>
      <c r="BR39" s="150" t="s">
        <v>138</v>
      </c>
      <c r="BS39" s="150" t="s">
        <v>138</v>
      </c>
      <c r="BT39" s="150" t="s">
        <v>138</v>
      </c>
      <c r="BU39" s="150" t="s">
        <v>138</v>
      </c>
      <c r="BV39" s="150">
        <v>9900</v>
      </c>
      <c r="BW39" s="150" t="s">
        <v>158</v>
      </c>
      <c r="BX39" s="150" t="s">
        <v>158</v>
      </c>
      <c r="BY39" s="150" t="s">
        <v>158</v>
      </c>
      <c r="BZ39" s="150" t="s">
        <v>138</v>
      </c>
      <c r="CA39" s="150" t="s">
        <v>139</v>
      </c>
    </row>
    <row r="40" spans="1:80" x14ac:dyDescent="0.2">
      <c r="A40" s="150" t="s">
        <v>698</v>
      </c>
      <c r="B40" s="150">
        <v>104029227</v>
      </c>
      <c r="C40" s="150" t="s">
        <v>740</v>
      </c>
      <c r="D40" s="150" t="str">
        <f t="shared" si="0"/>
        <v>Microsoft Lumia 550 fekete</v>
      </c>
      <c r="E40" s="150">
        <v>24296</v>
      </c>
      <c r="F40" s="150">
        <v>34900</v>
      </c>
      <c r="G40" s="150">
        <v>12990</v>
      </c>
      <c r="H40" s="150">
        <v>17990</v>
      </c>
      <c r="I40" s="150">
        <v>21910</v>
      </c>
      <c r="J40" s="150">
        <v>16910</v>
      </c>
      <c r="K40" s="150" t="s">
        <v>138</v>
      </c>
      <c r="L40" s="150" t="s">
        <v>138</v>
      </c>
      <c r="M40" s="150">
        <v>7990</v>
      </c>
      <c r="N40" s="150">
        <v>26910</v>
      </c>
      <c r="O40" s="150">
        <v>0</v>
      </c>
      <c r="P40" s="150">
        <v>34900</v>
      </c>
      <c r="Q40" s="150">
        <v>0</v>
      </c>
      <c r="R40" s="150">
        <v>34900</v>
      </c>
      <c r="S40" s="150" t="s">
        <v>138</v>
      </c>
      <c r="T40" s="150" t="s">
        <v>138</v>
      </c>
      <c r="U40" s="150" t="s">
        <v>138</v>
      </c>
      <c r="V40" s="150" t="s">
        <v>138</v>
      </c>
      <c r="W40" s="150" t="s">
        <v>138</v>
      </c>
      <c r="X40" s="150" t="s">
        <v>138</v>
      </c>
      <c r="Y40" s="150" t="s">
        <v>138</v>
      </c>
      <c r="Z40" s="150" t="s">
        <v>138</v>
      </c>
      <c r="AA40" s="150" t="s">
        <v>138</v>
      </c>
      <c r="AB40" s="150" t="s">
        <v>138</v>
      </c>
      <c r="AC40" s="150" t="s">
        <v>138</v>
      </c>
      <c r="AD40" s="150" t="s">
        <v>138</v>
      </c>
      <c r="AE40" s="150" t="s">
        <v>138</v>
      </c>
      <c r="AF40" s="150" t="s">
        <v>138</v>
      </c>
      <c r="AG40" s="150" t="s">
        <v>138</v>
      </c>
      <c r="AH40" s="150" t="s">
        <v>138</v>
      </c>
      <c r="AI40" s="150" t="s">
        <v>138</v>
      </c>
      <c r="AJ40" s="150" t="s">
        <v>138</v>
      </c>
      <c r="AK40" s="150" t="s">
        <v>138</v>
      </c>
      <c r="AL40" s="150" t="s">
        <v>138</v>
      </c>
      <c r="AM40" s="150" t="s">
        <v>138</v>
      </c>
      <c r="AN40" s="150" t="s">
        <v>138</v>
      </c>
      <c r="AO40" s="150" t="s">
        <v>138</v>
      </c>
      <c r="AP40" s="150" t="s">
        <v>138</v>
      </c>
      <c r="AQ40" s="150" t="s">
        <v>138</v>
      </c>
      <c r="AR40" s="150" t="s">
        <v>138</v>
      </c>
      <c r="AS40" s="150" t="s">
        <v>138</v>
      </c>
      <c r="AT40" s="150" t="s">
        <v>138</v>
      </c>
      <c r="AU40" s="150" t="s">
        <v>138</v>
      </c>
      <c r="AV40" s="150" t="s">
        <v>138</v>
      </c>
      <c r="AW40" s="150" t="s">
        <v>138</v>
      </c>
      <c r="AX40" s="150" t="s">
        <v>138</v>
      </c>
      <c r="AY40" s="150" t="s">
        <v>138</v>
      </c>
      <c r="AZ40" s="150" t="s">
        <v>138</v>
      </c>
      <c r="BA40" s="150" t="s">
        <v>138</v>
      </c>
      <c r="BB40" s="150" t="s">
        <v>138</v>
      </c>
      <c r="BC40" s="150" t="s">
        <v>138</v>
      </c>
      <c r="BD40" s="150" t="s">
        <v>138</v>
      </c>
      <c r="BE40" s="150" t="s">
        <v>138</v>
      </c>
      <c r="BF40" s="150" t="s">
        <v>138</v>
      </c>
      <c r="BG40" s="150" t="s">
        <v>138</v>
      </c>
      <c r="BH40" s="150" t="s">
        <v>138</v>
      </c>
      <c r="BI40" s="150" t="s">
        <v>138</v>
      </c>
      <c r="BJ40" s="150" t="s">
        <v>138</v>
      </c>
      <c r="BK40" s="150" t="s">
        <v>138</v>
      </c>
      <c r="BL40" s="150" t="s">
        <v>138</v>
      </c>
      <c r="BM40" s="150" t="s">
        <v>138</v>
      </c>
      <c r="BN40" s="150" t="s">
        <v>138</v>
      </c>
      <c r="BO40" s="150" t="s">
        <v>138</v>
      </c>
      <c r="BP40" s="150" t="s">
        <v>138</v>
      </c>
      <c r="BQ40" s="150" t="s">
        <v>138</v>
      </c>
      <c r="BR40" s="150" t="s">
        <v>138</v>
      </c>
      <c r="BS40" s="150" t="s">
        <v>138</v>
      </c>
      <c r="BT40" s="150" t="s">
        <v>138</v>
      </c>
      <c r="BU40" s="150" t="s">
        <v>138</v>
      </c>
      <c r="BV40" s="150">
        <v>1900</v>
      </c>
      <c r="BW40" s="150">
        <v>0</v>
      </c>
      <c r="BX40" s="150" t="s">
        <v>158</v>
      </c>
      <c r="BY40" s="150" t="s">
        <v>158</v>
      </c>
      <c r="BZ40" s="150" t="s">
        <v>138</v>
      </c>
      <c r="CA40" s="150" t="s">
        <v>139</v>
      </c>
    </row>
    <row r="41" spans="1:80" s="153" customFormat="1" x14ac:dyDescent="0.2">
      <c r="A41" s="150" t="s">
        <v>698</v>
      </c>
      <c r="B41" s="150">
        <v>104025673</v>
      </c>
      <c r="C41" s="150" t="s">
        <v>741</v>
      </c>
      <c r="D41" s="150" t="str">
        <f t="shared" si="0"/>
        <v>Microsoft Lumia 640 fekete</v>
      </c>
      <c r="E41" s="150">
        <v>33721</v>
      </c>
      <c r="F41" s="150">
        <v>48900</v>
      </c>
      <c r="G41" s="150">
        <v>24900</v>
      </c>
      <c r="H41" s="150">
        <v>29900</v>
      </c>
      <c r="I41" s="150">
        <v>24000</v>
      </c>
      <c r="J41" s="150">
        <v>19000</v>
      </c>
      <c r="K41" s="150" t="s">
        <v>138</v>
      </c>
      <c r="L41" s="150" t="s">
        <v>138</v>
      </c>
      <c r="M41" s="150">
        <v>19900</v>
      </c>
      <c r="N41" s="150">
        <v>29000</v>
      </c>
      <c r="O41" s="150">
        <v>4900</v>
      </c>
      <c r="P41" s="150">
        <v>44000</v>
      </c>
      <c r="Q41" s="150">
        <v>0</v>
      </c>
      <c r="R41" s="150">
        <v>48900</v>
      </c>
      <c r="S41" s="150" t="s">
        <v>138</v>
      </c>
      <c r="T41" s="150" t="s">
        <v>138</v>
      </c>
      <c r="U41" s="150" t="s">
        <v>138</v>
      </c>
      <c r="V41" s="150" t="s">
        <v>138</v>
      </c>
      <c r="W41" s="150" t="s">
        <v>138</v>
      </c>
      <c r="X41" s="150" t="s">
        <v>138</v>
      </c>
      <c r="Y41" s="150" t="s">
        <v>138</v>
      </c>
      <c r="Z41" s="150" t="s">
        <v>138</v>
      </c>
      <c r="AA41" s="150" t="s">
        <v>138</v>
      </c>
      <c r="AB41" s="150" t="s">
        <v>138</v>
      </c>
      <c r="AC41" s="150" t="s">
        <v>138</v>
      </c>
      <c r="AD41" s="150" t="s">
        <v>138</v>
      </c>
      <c r="AE41" s="150" t="s">
        <v>138</v>
      </c>
      <c r="AF41" s="150" t="s">
        <v>138</v>
      </c>
      <c r="AG41" s="150" t="s">
        <v>138</v>
      </c>
      <c r="AH41" s="150" t="s">
        <v>138</v>
      </c>
      <c r="AI41" s="150" t="s">
        <v>138</v>
      </c>
      <c r="AJ41" s="150" t="s">
        <v>138</v>
      </c>
      <c r="AK41" s="150" t="s">
        <v>138</v>
      </c>
      <c r="AL41" s="150" t="s">
        <v>138</v>
      </c>
      <c r="AM41" s="150" t="s">
        <v>138</v>
      </c>
      <c r="AN41" s="150" t="s">
        <v>138</v>
      </c>
      <c r="AO41" s="150" t="s">
        <v>138</v>
      </c>
      <c r="AP41" s="150" t="s">
        <v>138</v>
      </c>
      <c r="AQ41" s="150" t="s">
        <v>138</v>
      </c>
      <c r="AR41" s="150" t="s">
        <v>138</v>
      </c>
      <c r="AS41" s="150" t="s">
        <v>138</v>
      </c>
      <c r="AT41" s="150" t="s">
        <v>138</v>
      </c>
      <c r="AU41" s="150" t="s">
        <v>138</v>
      </c>
      <c r="AV41" s="150" t="s">
        <v>138</v>
      </c>
      <c r="AW41" s="150" t="s">
        <v>138</v>
      </c>
      <c r="AX41" s="150" t="s">
        <v>138</v>
      </c>
      <c r="AY41" s="150" t="s">
        <v>138</v>
      </c>
      <c r="AZ41" s="150" t="s">
        <v>138</v>
      </c>
      <c r="BA41" s="150" t="s">
        <v>138</v>
      </c>
      <c r="BB41" s="150" t="s">
        <v>138</v>
      </c>
      <c r="BC41" s="150" t="s">
        <v>138</v>
      </c>
      <c r="BD41" s="150" t="s">
        <v>138</v>
      </c>
      <c r="BE41" s="150" t="s">
        <v>138</v>
      </c>
      <c r="BF41" s="150" t="s">
        <v>138</v>
      </c>
      <c r="BG41" s="150" t="s">
        <v>138</v>
      </c>
      <c r="BH41" s="150" t="s">
        <v>138</v>
      </c>
      <c r="BI41" s="150" t="s">
        <v>138</v>
      </c>
      <c r="BJ41" s="150" t="s">
        <v>138</v>
      </c>
      <c r="BK41" s="150" t="s">
        <v>138</v>
      </c>
      <c r="BL41" s="150" t="s">
        <v>138</v>
      </c>
      <c r="BM41" s="150" t="s">
        <v>138</v>
      </c>
      <c r="BN41" s="150" t="s">
        <v>138</v>
      </c>
      <c r="BO41" s="150" t="s">
        <v>138</v>
      </c>
      <c r="BP41" s="150" t="s">
        <v>138</v>
      </c>
      <c r="BQ41" s="150" t="s">
        <v>138</v>
      </c>
      <c r="BR41" s="150" t="s">
        <v>138</v>
      </c>
      <c r="BS41" s="150" t="s">
        <v>138</v>
      </c>
      <c r="BT41" s="150" t="s">
        <v>138</v>
      </c>
      <c r="BU41" s="150" t="s">
        <v>138</v>
      </c>
      <c r="BV41" s="150">
        <v>9900</v>
      </c>
      <c r="BW41" s="150" t="s">
        <v>158</v>
      </c>
      <c r="BX41" s="150" t="s">
        <v>158</v>
      </c>
      <c r="BY41" s="150" t="s">
        <v>158</v>
      </c>
      <c r="BZ41" s="150" t="s">
        <v>138</v>
      </c>
      <c r="CA41" s="150" t="s">
        <v>139</v>
      </c>
      <c r="CB41" s="150"/>
    </row>
    <row r="42" spans="1:80" x14ac:dyDescent="0.2">
      <c r="A42" s="150" t="s">
        <v>698</v>
      </c>
      <c r="B42" s="150">
        <v>104030565</v>
      </c>
      <c r="C42" s="150" t="s">
        <v>742</v>
      </c>
      <c r="D42" s="150" t="str">
        <f t="shared" si="0"/>
        <v>Microsoft Lumia 650 fekete</v>
      </c>
      <c r="E42" s="150">
        <v>48392</v>
      </c>
      <c r="F42" s="150">
        <v>67900</v>
      </c>
      <c r="G42" s="150">
        <v>37990</v>
      </c>
      <c r="H42" s="150">
        <v>42990</v>
      </c>
      <c r="I42" s="150">
        <v>29910</v>
      </c>
      <c r="J42" s="150">
        <v>24910</v>
      </c>
      <c r="K42" s="150" t="s">
        <v>138</v>
      </c>
      <c r="L42" s="150" t="s">
        <v>138</v>
      </c>
      <c r="M42" s="150">
        <v>32990</v>
      </c>
      <c r="N42" s="150">
        <v>34910</v>
      </c>
      <c r="O42" s="150">
        <v>17990</v>
      </c>
      <c r="P42" s="150">
        <v>49910</v>
      </c>
      <c r="Q42" s="150">
        <v>0</v>
      </c>
      <c r="R42" s="150">
        <v>67900</v>
      </c>
      <c r="S42" s="150" t="s">
        <v>138</v>
      </c>
      <c r="T42" s="150" t="s">
        <v>138</v>
      </c>
      <c r="U42" s="150" t="s">
        <v>138</v>
      </c>
      <c r="V42" s="150" t="s">
        <v>138</v>
      </c>
      <c r="W42" s="150" t="s">
        <v>138</v>
      </c>
      <c r="X42" s="150" t="s">
        <v>138</v>
      </c>
      <c r="Y42" s="150" t="s">
        <v>138</v>
      </c>
      <c r="Z42" s="150" t="s">
        <v>138</v>
      </c>
      <c r="AA42" s="150" t="s">
        <v>138</v>
      </c>
      <c r="AB42" s="150" t="s">
        <v>138</v>
      </c>
      <c r="AC42" s="150" t="s">
        <v>138</v>
      </c>
      <c r="AD42" s="150" t="s">
        <v>138</v>
      </c>
      <c r="AE42" s="150" t="s">
        <v>138</v>
      </c>
      <c r="AF42" s="150" t="s">
        <v>138</v>
      </c>
      <c r="AG42" s="150" t="s">
        <v>138</v>
      </c>
      <c r="AH42" s="150" t="s">
        <v>138</v>
      </c>
      <c r="AI42" s="150" t="s">
        <v>138</v>
      </c>
      <c r="AJ42" s="150" t="s">
        <v>138</v>
      </c>
      <c r="AK42" s="150" t="s">
        <v>138</v>
      </c>
      <c r="AL42" s="150" t="s">
        <v>138</v>
      </c>
      <c r="AM42" s="150" t="s">
        <v>138</v>
      </c>
      <c r="AN42" s="150" t="s">
        <v>138</v>
      </c>
      <c r="AO42" s="150" t="s">
        <v>138</v>
      </c>
      <c r="AP42" s="150" t="s">
        <v>138</v>
      </c>
      <c r="AQ42" s="150" t="s">
        <v>138</v>
      </c>
      <c r="AR42" s="150" t="s">
        <v>138</v>
      </c>
      <c r="AS42" s="150" t="s">
        <v>138</v>
      </c>
      <c r="AT42" s="150" t="s">
        <v>138</v>
      </c>
      <c r="AU42" s="150" t="s">
        <v>138</v>
      </c>
      <c r="AV42" s="150" t="s">
        <v>138</v>
      </c>
      <c r="AW42" s="150" t="s">
        <v>138</v>
      </c>
      <c r="AX42" s="150" t="s">
        <v>138</v>
      </c>
      <c r="AY42" s="150" t="s">
        <v>138</v>
      </c>
      <c r="AZ42" s="150" t="s">
        <v>138</v>
      </c>
      <c r="BA42" s="150" t="s">
        <v>138</v>
      </c>
      <c r="BB42" s="150" t="s">
        <v>138</v>
      </c>
      <c r="BC42" s="150" t="s">
        <v>138</v>
      </c>
      <c r="BD42" s="150" t="s">
        <v>138</v>
      </c>
      <c r="BE42" s="150" t="s">
        <v>138</v>
      </c>
      <c r="BF42" s="150" t="s">
        <v>138</v>
      </c>
      <c r="BG42" s="150" t="s">
        <v>138</v>
      </c>
      <c r="BH42" s="150" t="s">
        <v>138</v>
      </c>
      <c r="BI42" s="150" t="s">
        <v>138</v>
      </c>
      <c r="BJ42" s="150" t="s">
        <v>138</v>
      </c>
      <c r="BK42" s="150" t="s">
        <v>138</v>
      </c>
      <c r="BL42" s="150" t="s">
        <v>138</v>
      </c>
      <c r="BM42" s="150" t="s">
        <v>138</v>
      </c>
      <c r="BN42" s="150" t="s">
        <v>138</v>
      </c>
      <c r="BO42" s="150" t="s">
        <v>138</v>
      </c>
      <c r="BP42" s="150" t="s">
        <v>138</v>
      </c>
      <c r="BQ42" s="150" t="s">
        <v>138</v>
      </c>
      <c r="BR42" s="150" t="s">
        <v>138</v>
      </c>
      <c r="BS42" s="150" t="s">
        <v>138</v>
      </c>
      <c r="BT42" s="150" t="s">
        <v>138</v>
      </c>
      <c r="BU42" s="150" t="s">
        <v>138</v>
      </c>
      <c r="BV42" s="150">
        <v>14900</v>
      </c>
      <c r="BW42" s="150" t="s">
        <v>158</v>
      </c>
      <c r="BX42" s="150" t="s">
        <v>158</v>
      </c>
      <c r="BY42" s="150" t="s">
        <v>158</v>
      </c>
      <c r="BZ42" s="150" t="s">
        <v>138</v>
      </c>
      <c r="CA42" s="150" t="s">
        <v>139</v>
      </c>
    </row>
    <row r="43" spans="1:80" x14ac:dyDescent="0.2">
      <c r="A43" s="153" t="s">
        <v>698</v>
      </c>
      <c r="B43" s="153">
        <v>104029265</v>
      </c>
      <c r="C43" s="153" t="s">
        <v>743</v>
      </c>
      <c r="D43" s="153" t="str">
        <f t="shared" si="0"/>
        <v>Microsoft Lumia 950 fekete</v>
      </c>
      <c r="E43" s="153">
        <v>136121</v>
      </c>
      <c r="F43" s="153">
        <v>189900</v>
      </c>
      <c r="G43" s="153">
        <v>124990</v>
      </c>
      <c r="H43" s="153">
        <v>134990</v>
      </c>
      <c r="I43" s="153">
        <v>64910</v>
      </c>
      <c r="J43" s="153">
        <v>54910</v>
      </c>
      <c r="K43" s="153" t="s">
        <v>138</v>
      </c>
      <c r="L43" s="153" t="s">
        <v>138</v>
      </c>
      <c r="M43" s="153">
        <v>119990</v>
      </c>
      <c r="N43" s="153">
        <v>69910</v>
      </c>
      <c r="O43" s="153">
        <v>104990</v>
      </c>
      <c r="P43" s="153">
        <v>84910</v>
      </c>
      <c r="Q43" s="153">
        <v>84990</v>
      </c>
      <c r="R43" s="153">
        <v>104910</v>
      </c>
      <c r="S43" s="153" t="s">
        <v>138</v>
      </c>
      <c r="T43" s="153" t="s">
        <v>138</v>
      </c>
      <c r="U43" s="153" t="s">
        <v>138</v>
      </c>
      <c r="V43" s="153" t="s">
        <v>138</v>
      </c>
      <c r="W43" s="153" t="s">
        <v>138</v>
      </c>
      <c r="X43" s="153" t="s">
        <v>138</v>
      </c>
      <c r="Y43" s="153" t="s">
        <v>138</v>
      </c>
      <c r="Z43" s="153" t="s">
        <v>138</v>
      </c>
      <c r="AA43" s="153" t="s">
        <v>138</v>
      </c>
      <c r="AB43" s="153" t="s">
        <v>138</v>
      </c>
      <c r="AC43" s="153" t="s">
        <v>138</v>
      </c>
      <c r="AD43" s="153" t="s">
        <v>138</v>
      </c>
      <c r="AE43" s="153" t="s">
        <v>138</v>
      </c>
      <c r="AF43" s="153" t="s">
        <v>138</v>
      </c>
      <c r="AG43" s="153" t="s">
        <v>138</v>
      </c>
      <c r="AH43" s="153" t="s">
        <v>138</v>
      </c>
      <c r="AI43" s="153" t="s">
        <v>138</v>
      </c>
      <c r="AJ43" s="153" t="s">
        <v>138</v>
      </c>
      <c r="AK43" s="153" t="s">
        <v>138</v>
      </c>
      <c r="AL43" s="153" t="s">
        <v>138</v>
      </c>
      <c r="AM43" s="153" t="s">
        <v>138</v>
      </c>
      <c r="AN43" s="153" t="s">
        <v>138</v>
      </c>
      <c r="AO43" s="153" t="s">
        <v>138</v>
      </c>
      <c r="AP43" s="153" t="s">
        <v>138</v>
      </c>
      <c r="AQ43" s="153" t="s">
        <v>138</v>
      </c>
      <c r="AR43" s="153" t="s">
        <v>138</v>
      </c>
      <c r="AS43" s="153" t="s">
        <v>138</v>
      </c>
      <c r="AT43" s="153" t="s">
        <v>138</v>
      </c>
      <c r="AU43" s="153" t="s">
        <v>138</v>
      </c>
      <c r="AV43" s="153" t="s">
        <v>138</v>
      </c>
      <c r="AW43" s="153" t="s">
        <v>138</v>
      </c>
      <c r="AX43" s="153" t="s">
        <v>138</v>
      </c>
      <c r="AY43" s="153" t="s">
        <v>138</v>
      </c>
      <c r="AZ43" s="153" t="s">
        <v>138</v>
      </c>
      <c r="BA43" s="153" t="s">
        <v>138</v>
      </c>
      <c r="BB43" s="153" t="s">
        <v>138</v>
      </c>
      <c r="BC43" s="153" t="s">
        <v>138</v>
      </c>
      <c r="BD43" s="153" t="s">
        <v>138</v>
      </c>
      <c r="BE43" s="153" t="s">
        <v>138</v>
      </c>
      <c r="BF43" s="153" t="s">
        <v>138</v>
      </c>
      <c r="BG43" s="153" t="s">
        <v>138</v>
      </c>
      <c r="BH43" s="153" t="s">
        <v>138</v>
      </c>
      <c r="BI43" s="153" t="s">
        <v>138</v>
      </c>
      <c r="BJ43" s="153" t="s">
        <v>138</v>
      </c>
      <c r="BK43" s="153" t="s">
        <v>138</v>
      </c>
      <c r="BL43" s="153" t="s">
        <v>138</v>
      </c>
      <c r="BM43" s="153" t="s">
        <v>138</v>
      </c>
      <c r="BN43" s="153" t="s">
        <v>138</v>
      </c>
      <c r="BO43" s="153" t="s">
        <v>138</v>
      </c>
      <c r="BP43" s="153" t="s">
        <v>138</v>
      </c>
      <c r="BQ43" s="153" t="s">
        <v>138</v>
      </c>
      <c r="BR43" s="153" t="s">
        <v>138</v>
      </c>
      <c r="BS43" s="153" t="s">
        <v>138</v>
      </c>
      <c r="BT43" s="153" t="s">
        <v>138</v>
      </c>
      <c r="BU43" s="153" t="s">
        <v>138</v>
      </c>
      <c r="BV43" s="153">
        <v>114900</v>
      </c>
      <c r="BW43" s="153">
        <v>59900</v>
      </c>
      <c r="BX43" s="153">
        <v>0</v>
      </c>
      <c r="BY43" s="153" t="s">
        <v>158</v>
      </c>
      <c r="BZ43" s="153" t="s">
        <v>138</v>
      </c>
      <c r="CA43" s="153" t="s">
        <v>149</v>
      </c>
      <c r="CB43" s="153"/>
    </row>
    <row r="44" spans="1:80" x14ac:dyDescent="0.2">
      <c r="A44" s="150" t="s">
        <v>698</v>
      </c>
      <c r="B44" s="150">
        <v>104029266</v>
      </c>
      <c r="C44" s="150" t="s">
        <v>744</v>
      </c>
      <c r="D44" s="150" t="str">
        <f t="shared" si="0"/>
        <v>Microsoft Lumia 950 XL fekete</v>
      </c>
      <c r="E44" s="150">
        <v>174218</v>
      </c>
      <c r="F44" s="150">
        <v>244900</v>
      </c>
      <c r="G44" s="150">
        <v>159990</v>
      </c>
      <c r="H44" s="150">
        <v>169990</v>
      </c>
      <c r="I44" s="150">
        <v>84910</v>
      </c>
      <c r="J44" s="150">
        <v>74910</v>
      </c>
      <c r="K44" s="150" t="s">
        <v>138</v>
      </c>
      <c r="L44" s="150" t="s">
        <v>138</v>
      </c>
      <c r="M44" s="150">
        <v>154990</v>
      </c>
      <c r="N44" s="150">
        <v>89910</v>
      </c>
      <c r="O44" s="150">
        <v>139990</v>
      </c>
      <c r="P44" s="150">
        <v>104910</v>
      </c>
      <c r="Q44" s="150">
        <v>119990</v>
      </c>
      <c r="R44" s="150">
        <v>124910</v>
      </c>
      <c r="S44" s="150" t="s">
        <v>138</v>
      </c>
      <c r="T44" s="150" t="s">
        <v>138</v>
      </c>
      <c r="U44" s="150" t="s">
        <v>138</v>
      </c>
      <c r="V44" s="150" t="s">
        <v>138</v>
      </c>
      <c r="W44" s="150" t="s">
        <v>138</v>
      </c>
      <c r="X44" s="150" t="s">
        <v>138</v>
      </c>
      <c r="Y44" s="150" t="s">
        <v>138</v>
      </c>
      <c r="Z44" s="150" t="s">
        <v>138</v>
      </c>
      <c r="AA44" s="150" t="s">
        <v>138</v>
      </c>
      <c r="AB44" s="150" t="s">
        <v>138</v>
      </c>
      <c r="AC44" s="150" t="s">
        <v>138</v>
      </c>
      <c r="AD44" s="150" t="s">
        <v>138</v>
      </c>
      <c r="AE44" s="150" t="s">
        <v>138</v>
      </c>
      <c r="AF44" s="150" t="s">
        <v>138</v>
      </c>
      <c r="AG44" s="150" t="s">
        <v>138</v>
      </c>
      <c r="AH44" s="150" t="s">
        <v>138</v>
      </c>
      <c r="AI44" s="150" t="s">
        <v>138</v>
      </c>
      <c r="AJ44" s="150" t="s">
        <v>138</v>
      </c>
      <c r="AK44" s="150" t="s">
        <v>138</v>
      </c>
      <c r="AL44" s="150" t="s">
        <v>138</v>
      </c>
      <c r="AM44" s="150" t="s">
        <v>138</v>
      </c>
      <c r="AN44" s="150" t="s">
        <v>138</v>
      </c>
      <c r="AO44" s="150" t="s">
        <v>138</v>
      </c>
      <c r="AP44" s="150" t="s">
        <v>138</v>
      </c>
      <c r="AQ44" s="150" t="s">
        <v>138</v>
      </c>
      <c r="AR44" s="150" t="s">
        <v>138</v>
      </c>
      <c r="AS44" s="150" t="s">
        <v>138</v>
      </c>
      <c r="AT44" s="150" t="s">
        <v>138</v>
      </c>
      <c r="AU44" s="150" t="s">
        <v>138</v>
      </c>
      <c r="AV44" s="150" t="s">
        <v>138</v>
      </c>
      <c r="AW44" s="150" t="s">
        <v>138</v>
      </c>
      <c r="AX44" s="150" t="s">
        <v>138</v>
      </c>
      <c r="AY44" s="150" t="s">
        <v>138</v>
      </c>
      <c r="AZ44" s="150" t="s">
        <v>138</v>
      </c>
      <c r="BA44" s="150" t="s">
        <v>138</v>
      </c>
      <c r="BB44" s="150" t="s">
        <v>138</v>
      </c>
      <c r="BC44" s="150" t="s">
        <v>138</v>
      </c>
      <c r="BD44" s="150" t="s">
        <v>138</v>
      </c>
      <c r="BE44" s="150" t="s">
        <v>138</v>
      </c>
      <c r="BF44" s="150" t="s">
        <v>138</v>
      </c>
      <c r="BG44" s="150" t="s">
        <v>138</v>
      </c>
      <c r="BH44" s="150" t="s">
        <v>138</v>
      </c>
      <c r="BI44" s="150" t="s">
        <v>138</v>
      </c>
      <c r="BJ44" s="150" t="s">
        <v>138</v>
      </c>
      <c r="BK44" s="150" t="s">
        <v>138</v>
      </c>
      <c r="BL44" s="150" t="s">
        <v>138</v>
      </c>
      <c r="BM44" s="150" t="s">
        <v>138</v>
      </c>
      <c r="BN44" s="150" t="s">
        <v>138</v>
      </c>
      <c r="BO44" s="150" t="s">
        <v>138</v>
      </c>
      <c r="BP44" s="150" t="s">
        <v>138</v>
      </c>
      <c r="BQ44" s="150" t="s">
        <v>138</v>
      </c>
      <c r="BR44" s="150" t="s">
        <v>138</v>
      </c>
      <c r="BS44" s="150" t="s">
        <v>138</v>
      </c>
      <c r="BT44" s="150" t="s">
        <v>138</v>
      </c>
      <c r="BU44" s="150" t="s">
        <v>138</v>
      </c>
      <c r="BV44" s="150">
        <v>149900</v>
      </c>
      <c r="BW44" s="150">
        <v>99000</v>
      </c>
      <c r="BX44" s="150">
        <v>19900</v>
      </c>
      <c r="BY44" s="150">
        <v>0</v>
      </c>
      <c r="BZ44" s="150" t="s">
        <v>138</v>
      </c>
      <c r="CA44" s="150" t="s">
        <v>149</v>
      </c>
    </row>
    <row r="45" spans="1:80" x14ac:dyDescent="0.2">
      <c r="A45" s="150" t="s">
        <v>707</v>
      </c>
      <c r="B45" s="150">
        <v>104014816</v>
      </c>
      <c r="C45" s="150" t="s">
        <v>745</v>
      </c>
      <c r="D45" s="150" t="str">
        <f t="shared" si="0"/>
        <v>MiniBázis Plusz fehér</v>
      </c>
      <c r="E45" s="150">
        <v>20804.05</v>
      </c>
      <c r="F45" s="150">
        <v>22900</v>
      </c>
      <c r="G45" s="150" t="s">
        <v>138</v>
      </c>
      <c r="H45" s="150" t="s">
        <v>138</v>
      </c>
      <c r="I45" s="150" t="s">
        <v>138</v>
      </c>
      <c r="J45" s="150" t="s">
        <v>138</v>
      </c>
      <c r="K45" s="150" t="s">
        <v>138</v>
      </c>
      <c r="L45" s="150" t="s">
        <v>138</v>
      </c>
      <c r="M45" s="150" t="s">
        <v>138</v>
      </c>
      <c r="N45" s="150" t="s">
        <v>138</v>
      </c>
      <c r="O45" s="150" t="s">
        <v>138</v>
      </c>
      <c r="P45" s="150" t="s">
        <v>138</v>
      </c>
      <c r="Q45" s="150" t="s">
        <v>138</v>
      </c>
      <c r="R45" s="150" t="s">
        <v>138</v>
      </c>
      <c r="S45" s="150" t="s">
        <v>138</v>
      </c>
      <c r="T45" s="150" t="s">
        <v>138</v>
      </c>
      <c r="U45" s="150" t="s">
        <v>138</v>
      </c>
      <c r="V45" s="150" t="s">
        <v>138</v>
      </c>
      <c r="W45" s="150" t="s">
        <v>138</v>
      </c>
      <c r="X45" s="150" t="s">
        <v>138</v>
      </c>
      <c r="Y45" s="150" t="s">
        <v>138</v>
      </c>
      <c r="Z45" s="150" t="s">
        <v>138</v>
      </c>
      <c r="AA45" s="150" t="s">
        <v>138</v>
      </c>
      <c r="AB45" s="150" t="s">
        <v>138</v>
      </c>
      <c r="AC45" s="150" t="s">
        <v>138</v>
      </c>
      <c r="AD45" s="150" t="s">
        <v>138</v>
      </c>
      <c r="AE45" s="150" t="s">
        <v>138</v>
      </c>
      <c r="AF45" s="150" t="s">
        <v>138</v>
      </c>
      <c r="AG45" s="150" t="s">
        <v>138</v>
      </c>
      <c r="AH45" s="150" t="s">
        <v>138</v>
      </c>
      <c r="AI45" s="150" t="s">
        <v>138</v>
      </c>
      <c r="AJ45" s="150" t="s">
        <v>138</v>
      </c>
      <c r="AK45" s="150" t="s">
        <v>138</v>
      </c>
      <c r="AL45" s="150" t="s">
        <v>138</v>
      </c>
      <c r="AM45" s="150" t="s">
        <v>138</v>
      </c>
      <c r="AN45" s="150" t="s">
        <v>138</v>
      </c>
      <c r="AO45" s="150" t="s">
        <v>138</v>
      </c>
      <c r="AP45" s="150" t="s">
        <v>138</v>
      </c>
      <c r="AQ45" s="150" t="s">
        <v>138</v>
      </c>
      <c r="AR45" s="150" t="s">
        <v>138</v>
      </c>
      <c r="AS45" s="150" t="s">
        <v>138</v>
      </c>
      <c r="AT45" s="150" t="s">
        <v>138</v>
      </c>
      <c r="AU45" s="150" t="s">
        <v>138</v>
      </c>
      <c r="AV45" s="150" t="s">
        <v>138</v>
      </c>
      <c r="AW45" s="150" t="s">
        <v>138</v>
      </c>
      <c r="AX45" s="150" t="s">
        <v>138</v>
      </c>
      <c r="AY45" s="150" t="s">
        <v>138</v>
      </c>
      <c r="AZ45" s="150" t="s">
        <v>138</v>
      </c>
      <c r="BA45" s="150" t="s">
        <v>138</v>
      </c>
      <c r="BB45" s="150" t="s">
        <v>138</v>
      </c>
      <c r="BC45" s="150" t="s">
        <v>138</v>
      </c>
      <c r="BD45" s="150" t="s">
        <v>138</v>
      </c>
      <c r="BE45" s="150" t="s">
        <v>138</v>
      </c>
      <c r="BF45" s="150" t="s">
        <v>138</v>
      </c>
      <c r="BG45" s="150" t="s">
        <v>138</v>
      </c>
      <c r="BH45" s="150" t="s">
        <v>138</v>
      </c>
      <c r="BI45" s="150" t="s">
        <v>138</v>
      </c>
      <c r="BJ45" s="150" t="s">
        <v>138</v>
      </c>
      <c r="BK45" s="150" t="s">
        <v>138</v>
      </c>
      <c r="BL45" s="150" t="s">
        <v>138</v>
      </c>
      <c r="BM45" s="150" t="s">
        <v>138</v>
      </c>
      <c r="BN45" s="150" t="s">
        <v>138</v>
      </c>
      <c r="BO45" s="150" t="s">
        <v>138</v>
      </c>
      <c r="BP45" s="150" t="s">
        <v>138</v>
      </c>
      <c r="BQ45" s="150" t="s">
        <v>138</v>
      </c>
      <c r="BR45" s="150" t="s">
        <v>138</v>
      </c>
      <c r="BS45" s="150" t="s">
        <v>138</v>
      </c>
      <c r="BT45" s="150" t="s">
        <v>138</v>
      </c>
      <c r="BU45" s="150" t="s">
        <v>138</v>
      </c>
      <c r="BV45" s="150" t="s">
        <v>138</v>
      </c>
      <c r="BW45" s="150" t="s">
        <v>138</v>
      </c>
      <c r="BX45" s="150" t="s">
        <v>138</v>
      </c>
      <c r="BY45" s="150" t="s">
        <v>138</v>
      </c>
      <c r="BZ45" s="150" t="s">
        <v>138</v>
      </c>
      <c r="CA45" s="150" t="s">
        <v>158</v>
      </c>
    </row>
    <row r="46" spans="1:80" x14ac:dyDescent="0.2">
      <c r="A46" s="150" t="s">
        <v>698</v>
      </c>
      <c r="B46" s="150">
        <v>104032629</v>
      </c>
      <c r="C46" s="150" t="s">
        <v>746</v>
      </c>
      <c r="D46" s="150" t="str">
        <f t="shared" si="0"/>
        <v>Mobiwire Dakota 3G fekete</v>
      </c>
      <c r="E46" s="150">
        <v>13682</v>
      </c>
      <c r="F46" s="150">
        <v>19900</v>
      </c>
      <c r="G46" s="150">
        <v>1900</v>
      </c>
      <c r="H46" s="150">
        <v>6900</v>
      </c>
      <c r="I46" s="150">
        <v>18000</v>
      </c>
      <c r="J46" s="150">
        <v>13000</v>
      </c>
      <c r="K46" s="150" t="s">
        <v>138</v>
      </c>
      <c r="L46" s="150" t="s">
        <v>138</v>
      </c>
      <c r="M46" s="150" t="s">
        <v>138</v>
      </c>
      <c r="N46" s="150" t="s">
        <v>138</v>
      </c>
      <c r="O46" s="150" t="s">
        <v>138</v>
      </c>
      <c r="P46" s="150" t="s">
        <v>138</v>
      </c>
      <c r="Q46" s="150" t="s">
        <v>138</v>
      </c>
      <c r="R46" s="150" t="s">
        <v>138</v>
      </c>
      <c r="S46" s="150" t="s">
        <v>138</v>
      </c>
      <c r="T46" s="150" t="s">
        <v>138</v>
      </c>
      <c r="U46" s="150" t="s">
        <v>138</v>
      </c>
      <c r="V46" s="150" t="s">
        <v>138</v>
      </c>
      <c r="W46" s="150" t="s">
        <v>138</v>
      </c>
      <c r="X46" s="150" t="s">
        <v>138</v>
      </c>
      <c r="Y46" s="150" t="s">
        <v>138</v>
      </c>
      <c r="Z46" s="150" t="s">
        <v>138</v>
      </c>
      <c r="AA46" s="150" t="s">
        <v>138</v>
      </c>
      <c r="AB46" s="150" t="s">
        <v>138</v>
      </c>
      <c r="AC46" s="150" t="s">
        <v>138</v>
      </c>
      <c r="AD46" s="150" t="s">
        <v>138</v>
      </c>
      <c r="AE46" s="150" t="s">
        <v>138</v>
      </c>
      <c r="AF46" s="150" t="s">
        <v>138</v>
      </c>
      <c r="AG46" s="150" t="s">
        <v>138</v>
      </c>
      <c r="AH46" s="150" t="s">
        <v>138</v>
      </c>
      <c r="AI46" s="150" t="s">
        <v>138</v>
      </c>
      <c r="AJ46" s="150" t="s">
        <v>138</v>
      </c>
      <c r="AK46" s="150" t="s">
        <v>138</v>
      </c>
      <c r="AL46" s="150" t="s">
        <v>138</v>
      </c>
      <c r="AM46" s="150" t="s">
        <v>138</v>
      </c>
      <c r="AN46" s="150" t="s">
        <v>138</v>
      </c>
      <c r="AO46" s="150" t="s">
        <v>138</v>
      </c>
      <c r="AP46" s="150" t="s">
        <v>138</v>
      </c>
      <c r="AQ46" s="150" t="s">
        <v>138</v>
      </c>
      <c r="AR46" s="150" t="s">
        <v>138</v>
      </c>
      <c r="AS46" s="150" t="s">
        <v>138</v>
      </c>
      <c r="AT46" s="150" t="s">
        <v>138</v>
      </c>
      <c r="AU46" s="150" t="s">
        <v>138</v>
      </c>
      <c r="AV46" s="150" t="s">
        <v>138</v>
      </c>
      <c r="AW46" s="150" t="s">
        <v>138</v>
      </c>
      <c r="AX46" s="150" t="s">
        <v>138</v>
      </c>
      <c r="AY46" s="150" t="s">
        <v>138</v>
      </c>
      <c r="AZ46" s="150" t="s">
        <v>138</v>
      </c>
      <c r="BA46" s="150" t="s">
        <v>138</v>
      </c>
      <c r="BB46" s="150" t="s">
        <v>138</v>
      </c>
      <c r="BC46" s="150" t="s">
        <v>138</v>
      </c>
      <c r="BD46" s="150">
        <v>0</v>
      </c>
      <c r="BE46" s="150">
        <v>24900</v>
      </c>
      <c r="BF46" s="150" t="s">
        <v>138</v>
      </c>
      <c r="BG46" s="150" t="s">
        <v>138</v>
      </c>
      <c r="BH46" s="150" t="s">
        <v>138</v>
      </c>
      <c r="BI46" s="150" t="s">
        <v>138</v>
      </c>
      <c r="BJ46" s="150" t="s">
        <v>138</v>
      </c>
      <c r="BK46" s="150" t="s">
        <v>138</v>
      </c>
      <c r="BL46" s="150" t="s">
        <v>138</v>
      </c>
      <c r="BM46" s="150" t="s">
        <v>138</v>
      </c>
      <c r="BN46" s="150">
        <v>19900</v>
      </c>
      <c r="BO46" s="150">
        <v>19900</v>
      </c>
      <c r="BP46" s="150">
        <v>-5000</v>
      </c>
      <c r="BQ46" s="150">
        <v>19900</v>
      </c>
      <c r="BR46" s="150">
        <v>19900</v>
      </c>
      <c r="BS46" s="150">
        <v>19900</v>
      </c>
      <c r="BT46" s="150">
        <v>19900</v>
      </c>
      <c r="BU46" s="150" t="s">
        <v>138</v>
      </c>
      <c r="BV46" s="150">
        <v>0</v>
      </c>
      <c r="BW46" s="150" t="s">
        <v>158</v>
      </c>
      <c r="BX46" s="150" t="s">
        <v>158</v>
      </c>
      <c r="BY46" s="150" t="s">
        <v>158</v>
      </c>
      <c r="BZ46" s="150" t="s">
        <v>138</v>
      </c>
      <c r="CA46" s="150" t="s">
        <v>139</v>
      </c>
    </row>
    <row r="47" spans="1:80" x14ac:dyDescent="0.2">
      <c r="A47" s="150" t="s">
        <v>698</v>
      </c>
      <c r="B47" s="150">
        <v>104024450</v>
      </c>
      <c r="C47" s="150" t="s">
        <v>747</v>
      </c>
      <c r="D47" s="150" t="str">
        <f t="shared" si="0"/>
        <v>R216 Wifi 4G HotSpot fekete</v>
      </c>
      <c r="E47" s="150">
        <v>11591</v>
      </c>
      <c r="F47" s="150">
        <v>14900</v>
      </c>
      <c r="G47" s="150" t="s">
        <v>138</v>
      </c>
      <c r="H47" s="150" t="s">
        <v>138</v>
      </c>
      <c r="I47" s="150" t="s">
        <v>138</v>
      </c>
      <c r="J47" s="150" t="s">
        <v>138</v>
      </c>
      <c r="K47" s="150" t="s">
        <v>138</v>
      </c>
      <c r="L47" s="150" t="s">
        <v>138</v>
      </c>
      <c r="M47" s="150" t="s">
        <v>138</v>
      </c>
      <c r="N47" s="150" t="s">
        <v>138</v>
      </c>
      <c r="O47" s="150" t="s">
        <v>138</v>
      </c>
      <c r="P47" s="150" t="s">
        <v>138</v>
      </c>
      <c r="Q47" s="150" t="s">
        <v>138</v>
      </c>
      <c r="R47" s="150" t="s">
        <v>138</v>
      </c>
      <c r="S47" s="150" t="s">
        <v>138</v>
      </c>
      <c r="T47" s="150" t="s">
        <v>138</v>
      </c>
      <c r="U47" s="150">
        <v>15900</v>
      </c>
      <c r="V47" s="150">
        <v>9900</v>
      </c>
      <c r="W47" s="150">
        <v>0</v>
      </c>
      <c r="X47" s="150">
        <v>0</v>
      </c>
      <c r="Y47" s="150">
        <v>0</v>
      </c>
      <c r="Z47" s="150" t="s">
        <v>138</v>
      </c>
      <c r="AA47" s="150" t="s">
        <v>138</v>
      </c>
      <c r="AB47" s="150" t="s">
        <v>138</v>
      </c>
      <c r="AC47" s="150">
        <v>-1000</v>
      </c>
      <c r="AD47" s="150">
        <v>5000</v>
      </c>
      <c r="AE47" s="150">
        <v>14900</v>
      </c>
      <c r="AF47" s="150">
        <v>14900</v>
      </c>
      <c r="AG47" s="150">
        <v>14900</v>
      </c>
      <c r="AH47" s="150" t="s">
        <v>138</v>
      </c>
      <c r="AI47" s="150" t="s">
        <v>138</v>
      </c>
      <c r="AJ47" s="150" t="s">
        <v>138</v>
      </c>
      <c r="AK47" s="150" t="s">
        <v>138</v>
      </c>
      <c r="AL47" s="150" t="s">
        <v>138</v>
      </c>
      <c r="AM47" s="150" t="s">
        <v>138</v>
      </c>
      <c r="AN47" s="150" t="s">
        <v>138</v>
      </c>
      <c r="AO47" s="150" t="s">
        <v>138</v>
      </c>
      <c r="AP47" s="150" t="s">
        <v>138</v>
      </c>
      <c r="AQ47" s="150" t="s">
        <v>138</v>
      </c>
      <c r="AR47" s="150" t="s">
        <v>138</v>
      </c>
      <c r="AS47" s="150" t="s">
        <v>138</v>
      </c>
      <c r="AT47" s="150" t="s">
        <v>138</v>
      </c>
      <c r="AU47" s="150" t="s">
        <v>138</v>
      </c>
      <c r="AV47" s="150" t="s">
        <v>138</v>
      </c>
      <c r="AW47" s="150" t="s">
        <v>138</v>
      </c>
      <c r="AX47" s="150" t="s">
        <v>138</v>
      </c>
      <c r="AY47" s="150" t="s">
        <v>138</v>
      </c>
      <c r="AZ47" s="150" t="s">
        <v>138</v>
      </c>
      <c r="BA47" s="150" t="s">
        <v>138</v>
      </c>
      <c r="BB47" s="150" t="s">
        <v>138</v>
      </c>
      <c r="BC47" s="150" t="s">
        <v>138</v>
      </c>
      <c r="BD47" s="150" t="s">
        <v>138</v>
      </c>
      <c r="BE47" s="150" t="s">
        <v>138</v>
      </c>
      <c r="BF47" s="150" t="s">
        <v>138</v>
      </c>
      <c r="BG47" s="150" t="s">
        <v>138</v>
      </c>
      <c r="BH47" s="150" t="s">
        <v>138</v>
      </c>
      <c r="BI47" s="150" t="s">
        <v>138</v>
      </c>
      <c r="BJ47" s="150" t="s">
        <v>138</v>
      </c>
      <c r="BK47" s="150" t="s">
        <v>138</v>
      </c>
      <c r="BL47" s="150" t="s">
        <v>138</v>
      </c>
      <c r="BM47" s="150" t="s">
        <v>138</v>
      </c>
      <c r="BN47" s="150" t="s">
        <v>138</v>
      </c>
      <c r="BO47" s="150" t="s">
        <v>138</v>
      </c>
      <c r="BP47" s="150" t="s">
        <v>138</v>
      </c>
      <c r="BQ47" s="150" t="s">
        <v>138</v>
      </c>
      <c r="BR47" s="150" t="s">
        <v>138</v>
      </c>
      <c r="BS47" s="150" t="s">
        <v>138</v>
      </c>
      <c r="BT47" s="150" t="s">
        <v>138</v>
      </c>
      <c r="BU47" s="150" t="s">
        <v>138</v>
      </c>
      <c r="BV47" s="150" t="s">
        <v>138</v>
      </c>
      <c r="BW47" s="150" t="s">
        <v>138</v>
      </c>
      <c r="BX47" s="150" t="s">
        <v>138</v>
      </c>
      <c r="BY47" s="150" t="s">
        <v>138</v>
      </c>
      <c r="BZ47" s="150" t="s">
        <v>138</v>
      </c>
      <c r="CA47" s="150" t="s">
        <v>158</v>
      </c>
    </row>
    <row r="48" spans="1:80" x14ac:dyDescent="0.2">
      <c r="A48" s="150" t="s">
        <v>748</v>
      </c>
      <c r="B48" s="150">
        <v>104030750</v>
      </c>
      <c r="C48" s="150" t="s">
        <v>749</v>
      </c>
      <c r="D48" s="150" t="str">
        <f t="shared" si="0"/>
        <v>Samsung Galaxy A3-2016 arany</v>
      </c>
      <c r="E48" s="150">
        <v>68204</v>
      </c>
      <c r="F48" s="150">
        <v>94900</v>
      </c>
      <c r="G48" s="150">
        <v>56990</v>
      </c>
      <c r="H48" s="150">
        <v>61990</v>
      </c>
      <c r="I48" s="150">
        <v>37910</v>
      </c>
      <c r="J48" s="150">
        <v>32910</v>
      </c>
      <c r="K48" s="150" t="s">
        <v>138</v>
      </c>
      <c r="L48" s="150" t="s">
        <v>138</v>
      </c>
      <c r="M48" s="150">
        <v>51990</v>
      </c>
      <c r="N48" s="150">
        <v>42910</v>
      </c>
      <c r="O48" s="150">
        <v>36990</v>
      </c>
      <c r="P48" s="150">
        <v>57910</v>
      </c>
      <c r="Q48" s="150">
        <v>16990</v>
      </c>
      <c r="R48" s="150">
        <v>77910</v>
      </c>
      <c r="S48" s="150" t="s">
        <v>138</v>
      </c>
      <c r="T48" s="150" t="s">
        <v>138</v>
      </c>
      <c r="U48" s="150" t="s">
        <v>138</v>
      </c>
      <c r="V48" s="150" t="s">
        <v>138</v>
      </c>
      <c r="W48" s="150" t="s">
        <v>138</v>
      </c>
      <c r="X48" s="150" t="s">
        <v>138</v>
      </c>
      <c r="Y48" s="150" t="s">
        <v>138</v>
      </c>
      <c r="Z48" s="150" t="s">
        <v>138</v>
      </c>
      <c r="AA48" s="150" t="s">
        <v>138</v>
      </c>
      <c r="AB48" s="150" t="s">
        <v>138</v>
      </c>
      <c r="AC48" s="150" t="s">
        <v>138</v>
      </c>
      <c r="AD48" s="150" t="s">
        <v>138</v>
      </c>
      <c r="AE48" s="150" t="s">
        <v>138</v>
      </c>
      <c r="AF48" s="150" t="s">
        <v>138</v>
      </c>
      <c r="AG48" s="150" t="s">
        <v>138</v>
      </c>
      <c r="AH48" s="150" t="s">
        <v>138</v>
      </c>
      <c r="AI48" s="150" t="s">
        <v>138</v>
      </c>
      <c r="AJ48" s="150" t="s">
        <v>138</v>
      </c>
      <c r="AK48" s="150" t="s">
        <v>138</v>
      </c>
      <c r="AL48" s="150" t="s">
        <v>138</v>
      </c>
      <c r="AM48" s="150" t="s">
        <v>138</v>
      </c>
      <c r="AN48" s="150" t="s">
        <v>138</v>
      </c>
      <c r="AO48" s="150" t="s">
        <v>138</v>
      </c>
      <c r="AP48" s="150" t="s">
        <v>138</v>
      </c>
      <c r="AQ48" s="150" t="s">
        <v>138</v>
      </c>
      <c r="AR48" s="150" t="s">
        <v>138</v>
      </c>
      <c r="AS48" s="150" t="s">
        <v>138</v>
      </c>
      <c r="AT48" s="150" t="s">
        <v>138</v>
      </c>
      <c r="AU48" s="150" t="s">
        <v>138</v>
      </c>
      <c r="AV48" s="150" t="s">
        <v>138</v>
      </c>
      <c r="AW48" s="150" t="s">
        <v>138</v>
      </c>
      <c r="AX48" s="150" t="s">
        <v>138</v>
      </c>
      <c r="AY48" s="150" t="s">
        <v>138</v>
      </c>
      <c r="AZ48" s="150" t="s">
        <v>138</v>
      </c>
      <c r="BA48" s="150" t="s">
        <v>138</v>
      </c>
      <c r="BB48" s="150" t="s">
        <v>138</v>
      </c>
      <c r="BC48" s="150" t="s">
        <v>138</v>
      </c>
      <c r="BD48" s="150" t="s">
        <v>138</v>
      </c>
      <c r="BE48" s="150" t="s">
        <v>138</v>
      </c>
      <c r="BF48" s="150" t="s">
        <v>138</v>
      </c>
      <c r="BG48" s="150" t="s">
        <v>138</v>
      </c>
      <c r="BH48" s="150" t="s">
        <v>138</v>
      </c>
      <c r="BI48" s="150" t="s">
        <v>138</v>
      </c>
      <c r="BJ48" s="150" t="s">
        <v>138</v>
      </c>
      <c r="BK48" s="150" t="s">
        <v>138</v>
      </c>
      <c r="BL48" s="150" t="s">
        <v>138</v>
      </c>
      <c r="BM48" s="150" t="s">
        <v>138</v>
      </c>
      <c r="BN48" s="150" t="s">
        <v>138</v>
      </c>
      <c r="BO48" s="150" t="s">
        <v>138</v>
      </c>
      <c r="BP48" s="150" t="s">
        <v>138</v>
      </c>
      <c r="BQ48" s="150" t="s">
        <v>138</v>
      </c>
      <c r="BR48" s="150" t="s">
        <v>138</v>
      </c>
      <c r="BS48" s="150" t="s">
        <v>138</v>
      </c>
      <c r="BT48" s="150" t="s">
        <v>138</v>
      </c>
      <c r="BU48" s="150" t="s">
        <v>138</v>
      </c>
      <c r="BV48" s="150">
        <v>49900</v>
      </c>
      <c r="BW48" s="150">
        <v>0</v>
      </c>
      <c r="BX48" s="150" t="s">
        <v>158</v>
      </c>
      <c r="BY48" s="150" t="s">
        <v>158</v>
      </c>
      <c r="BZ48" s="150" t="s">
        <v>138</v>
      </c>
      <c r="CA48" s="150" t="s">
        <v>146</v>
      </c>
    </row>
    <row r="49" spans="1:80" x14ac:dyDescent="0.2">
      <c r="A49" s="150" t="s">
        <v>698</v>
      </c>
      <c r="B49" s="150">
        <v>104030751</v>
      </c>
      <c r="C49" s="150" t="s">
        <v>749</v>
      </c>
      <c r="D49" s="150" t="str">
        <f t="shared" si="0"/>
        <v>Samsung Galaxy A3-2016 fekete</v>
      </c>
      <c r="E49" s="150">
        <v>68204</v>
      </c>
      <c r="F49" s="150">
        <v>94900</v>
      </c>
      <c r="G49" s="150">
        <v>56990</v>
      </c>
      <c r="H49" s="150">
        <v>61990</v>
      </c>
      <c r="I49" s="150">
        <v>37910</v>
      </c>
      <c r="J49" s="150">
        <v>32910</v>
      </c>
      <c r="K49" s="150" t="s">
        <v>138</v>
      </c>
      <c r="L49" s="150" t="s">
        <v>138</v>
      </c>
      <c r="M49" s="150">
        <v>51990</v>
      </c>
      <c r="N49" s="150">
        <v>42910</v>
      </c>
      <c r="O49" s="150">
        <v>36990</v>
      </c>
      <c r="P49" s="150">
        <v>57910</v>
      </c>
      <c r="Q49" s="150">
        <v>16990</v>
      </c>
      <c r="R49" s="150">
        <v>77910</v>
      </c>
      <c r="S49" s="150" t="s">
        <v>138</v>
      </c>
      <c r="T49" s="150" t="s">
        <v>138</v>
      </c>
      <c r="U49" s="150" t="s">
        <v>138</v>
      </c>
      <c r="V49" s="150" t="s">
        <v>138</v>
      </c>
      <c r="W49" s="150" t="s">
        <v>138</v>
      </c>
      <c r="X49" s="150" t="s">
        <v>138</v>
      </c>
      <c r="Y49" s="150" t="s">
        <v>138</v>
      </c>
      <c r="Z49" s="150" t="s">
        <v>138</v>
      </c>
      <c r="AA49" s="150" t="s">
        <v>138</v>
      </c>
      <c r="AB49" s="150" t="s">
        <v>138</v>
      </c>
      <c r="AC49" s="150" t="s">
        <v>138</v>
      </c>
      <c r="AD49" s="150" t="s">
        <v>138</v>
      </c>
      <c r="AE49" s="150" t="s">
        <v>138</v>
      </c>
      <c r="AF49" s="150" t="s">
        <v>138</v>
      </c>
      <c r="AG49" s="150" t="s">
        <v>138</v>
      </c>
      <c r="AH49" s="150" t="s">
        <v>138</v>
      </c>
      <c r="AI49" s="150" t="s">
        <v>138</v>
      </c>
      <c r="AJ49" s="150" t="s">
        <v>138</v>
      </c>
      <c r="AK49" s="150" t="s">
        <v>138</v>
      </c>
      <c r="AL49" s="150" t="s">
        <v>138</v>
      </c>
      <c r="AM49" s="150" t="s">
        <v>138</v>
      </c>
      <c r="AN49" s="150" t="s">
        <v>138</v>
      </c>
      <c r="AO49" s="150" t="s">
        <v>138</v>
      </c>
      <c r="AP49" s="150" t="s">
        <v>138</v>
      </c>
      <c r="AQ49" s="150" t="s">
        <v>138</v>
      </c>
      <c r="AR49" s="150" t="s">
        <v>138</v>
      </c>
      <c r="AS49" s="150" t="s">
        <v>138</v>
      </c>
      <c r="AT49" s="150" t="s">
        <v>138</v>
      </c>
      <c r="AU49" s="150" t="s">
        <v>138</v>
      </c>
      <c r="AV49" s="150" t="s">
        <v>138</v>
      </c>
      <c r="AW49" s="150" t="s">
        <v>138</v>
      </c>
      <c r="AX49" s="150" t="s">
        <v>138</v>
      </c>
      <c r="AY49" s="150" t="s">
        <v>138</v>
      </c>
      <c r="AZ49" s="150" t="s">
        <v>138</v>
      </c>
      <c r="BA49" s="150" t="s">
        <v>138</v>
      </c>
      <c r="BB49" s="150" t="s">
        <v>138</v>
      </c>
      <c r="BC49" s="150" t="s">
        <v>138</v>
      </c>
      <c r="BD49" s="150" t="s">
        <v>138</v>
      </c>
      <c r="BE49" s="150" t="s">
        <v>138</v>
      </c>
      <c r="BF49" s="150" t="s">
        <v>138</v>
      </c>
      <c r="BG49" s="150" t="s">
        <v>138</v>
      </c>
      <c r="BH49" s="150" t="s">
        <v>138</v>
      </c>
      <c r="BI49" s="150" t="s">
        <v>138</v>
      </c>
      <c r="BJ49" s="150" t="s">
        <v>138</v>
      </c>
      <c r="BK49" s="150" t="s">
        <v>138</v>
      </c>
      <c r="BL49" s="150" t="s">
        <v>138</v>
      </c>
      <c r="BM49" s="150" t="s">
        <v>138</v>
      </c>
      <c r="BN49" s="150" t="s">
        <v>138</v>
      </c>
      <c r="BO49" s="150" t="s">
        <v>138</v>
      </c>
      <c r="BP49" s="150" t="s">
        <v>138</v>
      </c>
      <c r="BQ49" s="150" t="s">
        <v>138</v>
      </c>
      <c r="BR49" s="150" t="s">
        <v>138</v>
      </c>
      <c r="BS49" s="150" t="s">
        <v>138</v>
      </c>
      <c r="BT49" s="150" t="s">
        <v>138</v>
      </c>
      <c r="BU49" s="150" t="s">
        <v>138</v>
      </c>
      <c r="BV49" s="150">
        <v>49900</v>
      </c>
      <c r="BW49" s="150">
        <v>0</v>
      </c>
      <c r="BX49" s="150" t="s">
        <v>158</v>
      </c>
      <c r="BY49" s="150" t="s">
        <v>158</v>
      </c>
      <c r="BZ49" s="150" t="s">
        <v>138</v>
      </c>
      <c r="CA49" s="150" t="s">
        <v>146</v>
      </c>
    </row>
    <row r="50" spans="1:80" x14ac:dyDescent="0.2">
      <c r="A50" s="150" t="s">
        <v>748</v>
      </c>
      <c r="B50" s="150">
        <v>104030753</v>
      </c>
      <c r="C50" s="150" t="s">
        <v>750</v>
      </c>
      <c r="D50" s="150" t="str">
        <f t="shared" si="0"/>
        <v>Samsung Galaxy A5-2016 arany</v>
      </c>
      <c r="E50" s="150">
        <v>104653</v>
      </c>
      <c r="F50" s="150">
        <v>144900</v>
      </c>
      <c r="G50" s="150">
        <v>94990</v>
      </c>
      <c r="H50" s="150">
        <v>104990</v>
      </c>
      <c r="I50" s="150">
        <v>49910</v>
      </c>
      <c r="J50" s="150">
        <v>39910</v>
      </c>
      <c r="K50" s="150" t="s">
        <v>138</v>
      </c>
      <c r="L50" s="150" t="s">
        <v>138</v>
      </c>
      <c r="M50" s="150">
        <v>89990</v>
      </c>
      <c r="N50" s="150">
        <v>54910</v>
      </c>
      <c r="O50" s="150">
        <v>74990</v>
      </c>
      <c r="P50" s="150">
        <v>69910</v>
      </c>
      <c r="Q50" s="150">
        <v>54990</v>
      </c>
      <c r="R50" s="150">
        <v>89910</v>
      </c>
      <c r="S50" s="150" t="s">
        <v>138</v>
      </c>
      <c r="T50" s="150" t="s">
        <v>138</v>
      </c>
      <c r="U50" s="150" t="s">
        <v>138</v>
      </c>
      <c r="V50" s="150" t="s">
        <v>138</v>
      </c>
      <c r="W50" s="150" t="s">
        <v>138</v>
      </c>
      <c r="X50" s="150" t="s">
        <v>138</v>
      </c>
      <c r="Y50" s="150" t="s">
        <v>138</v>
      </c>
      <c r="Z50" s="150" t="s">
        <v>138</v>
      </c>
      <c r="AA50" s="150" t="s">
        <v>138</v>
      </c>
      <c r="AB50" s="150" t="s">
        <v>138</v>
      </c>
      <c r="AC50" s="150" t="s">
        <v>138</v>
      </c>
      <c r="AD50" s="150" t="s">
        <v>138</v>
      </c>
      <c r="AE50" s="150" t="s">
        <v>138</v>
      </c>
      <c r="AF50" s="150" t="s">
        <v>138</v>
      </c>
      <c r="AG50" s="150" t="s">
        <v>138</v>
      </c>
      <c r="AH50" s="150" t="s">
        <v>138</v>
      </c>
      <c r="AI50" s="150" t="s">
        <v>138</v>
      </c>
      <c r="AJ50" s="150" t="s">
        <v>138</v>
      </c>
      <c r="AK50" s="150" t="s">
        <v>138</v>
      </c>
      <c r="AL50" s="150" t="s">
        <v>138</v>
      </c>
      <c r="AM50" s="150" t="s">
        <v>138</v>
      </c>
      <c r="AN50" s="150" t="s">
        <v>138</v>
      </c>
      <c r="AO50" s="150" t="s">
        <v>138</v>
      </c>
      <c r="AP50" s="150" t="s">
        <v>138</v>
      </c>
      <c r="AQ50" s="150" t="s">
        <v>138</v>
      </c>
      <c r="AR50" s="150" t="s">
        <v>138</v>
      </c>
      <c r="AS50" s="150" t="s">
        <v>138</v>
      </c>
      <c r="AT50" s="150" t="s">
        <v>138</v>
      </c>
      <c r="AU50" s="150" t="s">
        <v>138</v>
      </c>
      <c r="AV50" s="150" t="s">
        <v>138</v>
      </c>
      <c r="AW50" s="150" t="s">
        <v>138</v>
      </c>
      <c r="AX50" s="150" t="s">
        <v>138</v>
      </c>
      <c r="AY50" s="150" t="s">
        <v>138</v>
      </c>
      <c r="AZ50" s="150" t="s">
        <v>138</v>
      </c>
      <c r="BA50" s="150" t="s">
        <v>138</v>
      </c>
      <c r="BB50" s="150" t="s">
        <v>138</v>
      </c>
      <c r="BC50" s="150" t="s">
        <v>138</v>
      </c>
      <c r="BD50" s="150" t="s">
        <v>138</v>
      </c>
      <c r="BE50" s="150" t="s">
        <v>138</v>
      </c>
      <c r="BF50" s="150" t="s">
        <v>138</v>
      </c>
      <c r="BG50" s="150" t="s">
        <v>138</v>
      </c>
      <c r="BH50" s="150" t="s">
        <v>138</v>
      </c>
      <c r="BI50" s="150" t="s">
        <v>138</v>
      </c>
      <c r="BJ50" s="150" t="s">
        <v>138</v>
      </c>
      <c r="BK50" s="150" t="s">
        <v>138</v>
      </c>
      <c r="BL50" s="150" t="s">
        <v>138</v>
      </c>
      <c r="BM50" s="150" t="s">
        <v>138</v>
      </c>
      <c r="BN50" s="150" t="s">
        <v>138</v>
      </c>
      <c r="BO50" s="150" t="s">
        <v>138</v>
      </c>
      <c r="BP50" s="150" t="s">
        <v>138</v>
      </c>
      <c r="BQ50" s="150" t="s">
        <v>138</v>
      </c>
      <c r="BR50" s="150" t="s">
        <v>138</v>
      </c>
      <c r="BS50" s="150" t="s">
        <v>138</v>
      </c>
      <c r="BT50" s="150" t="s">
        <v>138</v>
      </c>
      <c r="BU50" s="150" t="s">
        <v>138</v>
      </c>
      <c r="BV50" s="150">
        <v>84900</v>
      </c>
      <c r="BW50" s="150">
        <v>7900</v>
      </c>
      <c r="BX50" s="150">
        <v>0</v>
      </c>
      <c r="BY50" s="150" t="s">
        <v>158</v>
      </c>
      <c r="BZ50" s="150" t="s">
        <v>138</v>
      </c>
      <c r="CA50" s="150" t="s">
        <v>149</v>
      </c>
    </row>
    <row r="51" spans="1:80" x14ac:dyDescent="0.2">
      <c r="A51" s="150" t="s">
        <v>751</v>
      </c>
      <c r="B51" s="150">
        <v>104032072</v>
      </c>
      <c r="C51" s="150" t="s">
        <v>752</v>
      </c>
      <c r="D51" s="150" t="str">
        <f t="shared" si="0"/>
        <v>Samsung Galaxy J1-2016 fekete, arany, fehér</v>
      </c>
      <c r="E51" s="150">
        <v>29849</v>
      </c>
      <c r="F51" s="150">
        <v>39900</v>
      </c>
      <c r="G51" s="150">
        <v>19990</v>
      </c>
      <c r="H51" s="150">
        <v>24990</v>
      </c>
      <c r="I51" s="150">
        <v>19910</v>
      </c>
      <c r="J51" s="150">
        <v>14910</v>
      </c>
      <c r="K51" s="150" t="s">
        <v>138</v>
      </c>
      <c r="L51" s="150" t="s">
        <v>138</v>
      </c>
      <c r="M51" s="150">
        <v>14990</v>
      </c>
      <c r="N51" s="150">
        <v>24910</v>
      </c>
      <c r="O51" s="150">
        <v>0</v>
      </c>
      <c r="P51" s="150">
        <v>39900</v>
      </c>
      <c r="Q51" s="150">
        <v>0</v>
      </c>
      <c r="R51" s="150">
        <v>39900</v>
      </c>
      <c r="S51" s="150" t="s">
        <v>138</v>
      </c>
      <c r="T51" s="150" t="s">
        <v>138</v>
      </c>
      <c r="U51" s="150" t="s">
        <v>138</v>
      </c>
      <c r="V51" s="150" t="s">
        <v>138</v>
      </c>
      <c r="W51" s="150" t="s">
        <v>138</v>
      </c>
      <c r="X51" s="150" t="s">
        <v>138</v>
      </c>
      <c r="Y51" s="150" t="s">
        <v>138</v>
      </c>
      <c r="Z51" s="150" t="s">
        <v>138</v>
      </c>
      <c r="AA51" s="150" t="s">
        <v>138</v>
      </c>
      <c r="AB51" s="150" t="s">
        <v>138</v>
      </c>
      <c r="AC51" s="150" t="s">
        <v>138</v>
      </c>
      <c r="AD51" s="150" t="s">
        <v>138</v>
      </c>
      <c r="AE51" s="150" t="s">
        <v>138</v>
      </c>
      <c r="AF51" s="150" t="s">
        <v>138</v>
      </c>
      <c r="AG51" s="150" t="s">
        <v>138</v>
      </c>
      <c r="AH51" s="150" t="s">
        <v>138</v>
      </c>
      <c r="AI51" s="150" t="s">
        <v>138</v>
      </c>
      <c r="AJ51" s="150" t="s">
        <v>138</v>
      </c>
      <c r="AK51" s="150" t="s">
        <v>138</v>
      </c>
      <c r="AL51" s="150" t="s">
        <v>138</v>
      </c>
      <c r="AM51" s="150" t="s">
        <v>138</v>
      </c>
      <c r="AN51" s="150" t="s">
        <v>138</v>
      </c>
      <c r="AO51" s="150" t="s">
        <v>138</v>
      </c>
      <c r="AP51" s="150" t="s">
        <v>138</v>
      </c>
      <c r="AQ51" s="150" t="s">
        <v>138</v>
      </c>
      <c r="AR51" s="150" t="s">
        <v>138</v>
      </c>
      <c r="AS51" s="150" t="s">
        <v>138</v>
      </c>
      <c r="AT51" s="150" t="s">
        <v>138</v>
      </c>
      <c r="AU51" s="150" t="s">
        <v>138</v>
      </c>
      <c r="AV51" s="150" t="s">
        <v>138</v>
      </c>
      <c r="AW51" s="150" t="s">
        <v>138</v>
      </c>
      <c r="AX51" s="150" t="s">
        <v>138</v>
      </c>
      <c r="AY51" s="150" t="s">
        <v>138</v>
      </c>
      <c r="AZ51" s="150" t="s">
        <v>138</v>
      </c>
      <c r="BA51" s="150" t="s">
        <v>138</v>
      </c>
      <c r="BB51" s="150" t="s">
        <v>138</v>
      </c>
      <c r="BC51" s="150" t="s">
        <v>138</v>
      </c>
      <c r="BD51" s="150" t="s">
        <v>138</v>
      </c>
      <c r="BE51" s="150" t="s">
        <v>138</v>
      </c>
      <c r="BF51" s="150" t="s">
        <v>138</v>
      </c>
      <c r="BG51" s="150" t="s">
        <v>138</v>
      </c>
      <c r="BH51" s="150" t="s">
        <v>138</v>
      </c>
      <c r="BI51" s="150" t="s">
        <v>138</v>
      </c>
      <c r="BJ51" s="150" t="s">
        <v>138</v>
      </c>
      <c r="BK51" s="150" t="s">
        <v>138</v>
      </c>
      <c r="BL51" s="150" t="s">
        <v>138</v>
      </c>
      <c r="BM51" s="150" t="s">
        <v>138</v>
      </c>
      <c r="BN51" s="150" t="s">
        <v>138</v>
      </c>
      <c r="BO51" s="150" t="s">
        <v>138</v>
      </c>
      <c r="BP51" s="150" t="s">
        <v>138</v>
      </c>
      <c r="BQ51" s="150" t="s">
        <v>138</v>
      </c>
      <c r="BR51" s="150" t="s">
        <v>138</v>
      </c>
      <c r="BS51" s="150" t="s">
        <v>138</v>
      </c>
      <c r="BT51" s="150" t="s">
        <v>138</v>
      </c>
      <c r="BU51" s="150" t="s">
        <v>138</v>
      </c>
      <c r="BV51" s="150">
        <v>4400</v>
      </c>
      <c r="BW51" s="150" t="s">
        <v>158</v>
      </c>
      <c r="BX51" s="150" t="s">
        <v>158</v>
      </c>
      <c r="BY51" s="150" t="s">
        <v>158</v>
      </c>
      <c r="BZ51" s="150" t="s">
        <v>138</v>
      </c>
      <c r="CA51" s="150" t="s">
        <v>139</v>
      </c>
    </row>
    <row r="52" spans="1:80" x14ac:dyDescent="0.2">
      <c r="A52" s="150" t="s">
        <v>698</v>
      </c>
      <c r="B52" s="150">
        <v>104025753</v>
      </c>
      <c r="C52" s="150" t="s">
        <v>753</v>
      </c>
      <c r="D52" s="150" t="str">
        <f t="shared" si="0"/>
        <v>Samsung Galaxy S6 64GB fekete</v>
      </c>
      <c r="E52" s="150">
        <v>134963</v>
      </c>
      <c r="F52" s="150">
        <v>189900</v>
      </c>
      <c r="G52" s="150">
        <v>124990</v>
      </c>
      <c r="H52" s="150">
        <v>134990</v>
      </c>
      <c r="I52" s="150">
        <v>64910</v>
      </c>
      <c r="J52" s="150">
        <v>54910</v>
      </c>
      <c r="K52" s="150" t="s">
        <v>138</v>
      </c>
      <c r="L52" s="150" t="s">
        <v>138</v>
      </c>
      <c r="M52" s="150">
        <v>119990</v>
      </c>
      <c r="N52" s="150">
        <v>69910</v>
      </c>
      <c r="O52" s="150">
        <v>104990</v>
      </c>
      <c r="P52" s="150">
        <v>84910</v>
      </c>
      <c r="Q52" s="150">
        <v>84990</v>
      </c>
      <c r="R52" s="150">
        <v>104910</v>
      </c>
      <c r="S52" s="150" t="s">
        <v>138</v>
      </c>
      <c r="T52" s="150" t="s">
        <v>138</v>
      </c>
      <c r="U52" s="150" t="s">
        <v>138</v>
      </c>
      <c r="V52" s="150" t="s">
        <v>138</v>
      </c>
      <c r="W52" s="150" t="s">
        <v>138</v>
      </c>
      <c r="X52" s="150" t="s">
        <v>138</v>
      </c>
      <c r="Y52" s="150" t="s">
        <v>138</v>
      </c>
      <c r="Z52" s="150" t="s">
        <v>138</v>
      </c>
      <c r="AA52" s="150" t="s">
        <v>138</v>
      </c>
      <c r="AB52" s="150" t="s">
        <v>138</v>
      </c>
      <c r="AC52" s="150" t="s">
        <v>138</v>
      </c>
      <c r="AD52" s="150" t="s">
        <v>138</v>
      </c>
      <c r="AE52" s="150" t="s">
        <v>138</v>
      </c>
      <c r="AF52" s="150" t="s">
        <v>138</v>
      </c>
      <c r="AG52" s="150" t="s">
        <v>138</v>
      </c>
      <c r="AH52" s="150" t="s">
        <v>138</v>
      </c>
      <c r="AI52" s="150" t="s">
        <v>138</v>
      </c>
      <c r="AJ52" s="150" t="s">
        <v>138</v>
      </c>
      <c r="AK52" s="150" t="s">
        <v>138</v>
      </c>
      <c r="AL52" s="150" t="s">
        <v>138</v>
      </c>
      <c r="AM52" s="150" t="s">
        <v>138</v>
      </c>
      <c r="AN52" s="150" t="s">
        <v>138</v>
      </c>
      <c r="AO52" s="150" t="s">
        <v>138</v>
      </c>
      <c r="AP52" s="150" t="s">
        <v>138</v>
      </c>
      <c r="AQ52" s="150" t="s">
        <v>138</v>
      </c>
      <c r="AR52" s="150" t="s">
        <v>138</v>
      </c>
      <c r="AS52" s="150" t="s">
        <v>138</v>
      </c>
      <c r="AT52" s="150" t="s">
        <v>138</v>
      </c>
      <c r="AU52" s="150" t="s">
        <v>138</v>
      </c>
      <c r="AV52" s="150" t="s">
        <v>138</v>
      </c>
      <c r="AW52" s="150" t="s">
        <v>138</v>
      </c>
      <c r="AX52" s="150" t="s">
        <v>138</v>
      </c>
      <c r="AY52" s="150" t="s">
        <v>138</v>
      </c>
      <c r="AZ52" s="150" t="s">
        <v>138</v>
      </c>
      <c r="BA52" s="150" t="s">
        <v>138</v>
      </c>
      <c r="BB52" s="150" t="s">
        <v>138</v>
      </c>
      <c r="BC52" s="150" t="s">
        <v>138</v>
      </c>
      <c r="BD52" s="150" t="s">
        <v>138</v>
      </c>
      <c r="BE52" s="150" t="s">
        <v>138</v>
      </c>
      <c r="BF52" s="150" t="s">
        <v>138</v>
      </c>
      <c r="BG52" s="150" t="s">
        <v>138</v>
      </c>
      <c r="BH52" s="150" t="s">
        <v>138</v>
      </c>
      <c r="BI52" s="150" t="s">
        <v>138</v>
      </c>
      <c r="BJ52" s="150" t="s">
        <v>138</v>
      </c>
      <c r="BK52" s="150" t="s">
        <v>138</v>
      </c>
      <c r="BL52" s="150" t="s">
        <v>138</v>
      </c>
      <c r="BM52" s="150" t="s">
        <v>138</v>
      </c>
      <c r="BN52" s="150">
        <v>189900</v>
      </c>
      <c r="BO52" s="150" t="s">
        <v>138</v>
      </c>
      <c r="BP52" s="150" t="s">
        <v>138</v>
      </c>
      <c r="BQ52" s="150">
        <v>189900</v>
      </c>
      <c r="BR52" s="150">
        <v>189900</v>
      </c>
      <c r="BS52" s="150">
        <v>189900</v>
      </c>
      <c r="BT52" s="150">
        <v>189900</v>
      </c>
      <c r="BU52" s="150" t="s">
        <v>138</v>
      </c>
      <c r="BV52" s="150">
        <v>124900</v>
      </c>
      <c r="BW52" s="150">
        <v>66900</v>
      </c>
      <c r="BX52" s="150">
        <v>0</v>
      </c>
      <c r="BY52" s="150" t="s">
        <v>158</v>
      </c>
      <c r="BZ52" s="150" t="s">
        <v>138</v>
      </c>
      <c r="CA52" s="150" t="s">
        <v>149</v>
      </c>
    </row>
    <row r="53" spans="1:80" s="151" customFormat="1" x14ac:dyDescent="0.2">
      <c r="A53" s="150" t="s">
        <v>698</v>
      </c>
      <c r="B53" s="150">
        <v>104025750</v>
      </c>
      <c r="C53" s="150" t="s">
        <v>754</v>
      </c>
      <c r="D53" s="150" t="str">
        <f t="shared" si="0"/>
        <v>Samsung Galaxy S6 Edge 32GB fekete</v>
      </c>
      <c r="E53" s="150">
        <v>151561</v>
      </c>
      <c r="F53" s="150">
        <v>209900</v>
      </c>
      <c r="G53" s="150">
        <v>139990</v>
      </c>
      <c r="H53" s="150">
        <v>149990</v>
      </c>
      <c r="I53" s="150">
        <v>69910</v>
      </c>
      <c r="J53" s="150">
        <v>59910</v>
      </c>
      <c r="K53" s="150" t="s">
        <v>138</v>
      </c>
      <c r="L53" s="150" t="s">
        <v>138</v>
      </c>
      <c r="M53" s="150">
        <v>134990</v>
      </c>
      <c r="N53" s="150">
        <v>74910</v>
      </c>
      <c r="O53" s="150">
        <v>119990</v>
      </c>
      <c r="P53" s="150">
        <v>89910</v>
      </c>
      <c r="Q53" s="150">
        <v>99990</v>
      </c>
      <c r="R53" s="150">
        <v>109910</v>
      </c>
      <c r="S53" s="150" t="s">
        <v>138</v>
      </c>
      <c r="T53" s="150" t="s">
        <v>138</v>
      </c>
      <c r="U53" s="150" t="s">
        <v>138</v>
      </c>
      <c r="V53" s="150" t="s">
        <v>138</v>
      </c>
      <c r="W53" s="150" t="s">
        <v>138</v>
      </c>
      <c r="X53" s="150" t="s">
        <v>138</v>
      </c>
      <c r="Y53" s="150" t="s">
        <v>138</v>
      </c>
      <c r="Z53" s="150" t="s">
        <v>138</v>
      </c>
      <c r="AA53" s="150" t="s">
        <v>138</v>
      </c>
      <c r="AB53" s="150" t="s">
        <v>138</v>
      </c>
      <c r="AC53" s="150" t="s">
        <v>138</v>
      </c>
      <c r="AD53" s="150" t="s">
        <v>138</v>
      </c>
      <c r="AE53" s="150" t="s">
        <v>138</v>
      </c>
      <c r="AF53" s="150" t="s">
        <v>138</v>
      </c>
      <c r="AG53" s="150" t="s">
        <v>138</v>
      </c>
      <c r="AH53" s="150" t="s">
        <v>138</v>
      </c>
      <c r="AI53" s="150" t="s">
        <v>138</v>
      </c>
      <c r="AJ53" s="150" t="s">
        <v>138</v>
      </c>
      <c r="AK53" s="150" t="s">
        <v>138</v>
      </c>
      <c r="AL53" s="150" t="s">
        <v>138</v>
      </c>
      <c r="AM53" s="150" t="s">
        <v>138</v>
      </c>
      <c r="AN53" s="150" t="s">
        <v>138</v>
      </c>
      <c r="AO53" s="150" t="s">
        <v>138</v>
      </c>
      <c r="AP53" s="150" t="s">
        <v>138</v>
      </c>
      <c r="AQ53" s="150" t="s">
        <v>138</v>
      </c>
      <c r="AR53" s="150" t="s">
        <v>138</v>
      </c>
      <c r="AS53" s="150" t="s">
        <v>138</v>
      </c>
      <c r="AT53" s="150" t="s">
        <v>138</v>
      </c>
      <c r="AU53" s="150" t="s">
        <v>138</v>
      </c>
      <c r="AV53" s="150" t="s">
        <v>138</v>
      </c>
      <c r="AW53" s="150" t="s">
        <v>138</v>
      </c>
      <c r="AX53" s="150" t="s">
        <v>138</v>
      </c>
      <c r="AY53" s="150" t="s">
        <v>138</v>
      </c>
      <c r="AZ53" s="150" t="s">
        <v>138</v>
      </c>
      <c r="BA53" s="150" t="s">
        <v>138</v>
      </c>
      <c r="BB53" s="150" t="s">
        <v>138</v>
      </c>
      <c r="BC53" s="150" t="s">
        <v>138</v>
      </c>
      <c r="BD53" s="150" t="s">
        <v>138</v>
      </c>
      <c r="BE53" s="150" t="s">
        <v>138</v>
      </c>
      <c r="BF53" s="150" t="s">
        <v>138</v>
      </c>
      <c r="BG53" s="150" t="s">
        <v>138</v>
      </c>
      <c r="BH53" s="150" t="s">
        <v>138</v>
      </c>
      <c r="BI53" s="150" t="s">
        <v>138</v>
      </c>
      <c r="BJ53" s="150" t="s">
        <v>138</v>
      </c>
      <c r="BK53" s="150" t="s">
        <v>138</v>
      </c>
      <c r="BL53" s="150" t="s">
        <v>138</v>
      </c>
      <c r="BM53" s="150" t="s">
        <v>138</v>
      </c>
      <c r="BN53" s="150" t="s">
        <v>138</v>
      </c>
      <c r="BO53" s="150" t="s">
        <v>138</v>
      </c>
      <c r="BP53" s="150" t="s">
        <v>138</v>
      </c>
      <c r="BQ53" s="150" t="s">
        <v>138</v>
      </c>
      <c r="BR53" s="150" t="s">
        <v>138</v>
      </c>
      <c r="BS53" s="150" t="s">
        <v>138</v>
      </c>
      <c r="BT53" s="150" t="s">
        <v>138</v>
      </c>
      <c r="BU53" s="150" t="s">
        <v>138</v>
      </c>
      <c r="BV53" s="150">
        <v>137900</v>
      </c>
      <c r="BW53" s="150">
        <v>84900</v>
      </c>
      <c r="BX53" s="150">
        <v>4900</v>
      </c>
      <c r="BY53" s="150">
        <v>0</v>
      </c>
      <c r="BZ53" s="150" t="s">
        <v>138</v>
      </c>
      <c r="CA53" s="150" t="s">
        <v>149</v>
      </c>
      <c r="CB53" s="150"/>
    </row>
    <row r="54" spans="1:80" x14ac:dyDescent="0.2">
      <c r="A54" s="150" t="s">
        <v>698</v>
      </c>
      <c r="B54" s="150">
        <v>104031090</v>
      </c>
      <c r="C54" s="150" t="s">
        <v>755</v>
      </c>
      <c r="D54" s="150" t="str">
        <f t="shared" si="0"/>
        <v>Samsung Galaxy S7 fekete</v>
      </c>
      <c r="E54" s="150">
        <v>164223</v>
      </c>
      <c r="F54" s="150">
        <v>229900</v>
      </c>
      <c r="G54" s="150">
        <v>149990</v>
      </c>
      <c r="H54" s="150">
        <v>159990</v>
      </c>
      <c r="I54" s="150">
        <v>79910</v>
      </c>
      <c r="J54" s="150">
        <v>69910</v>
      </c>
      <c r="K54" s="150" t="s">
        <v>138</v>
      </c>
      <c r="L54" s="150" t="s">
        <v>138</v>
      </c>
      <c r="M54" s="150">
        <v>144990</v>
      </c>
      <c r="N54" s="150">
        <v>84910</v>
      </c>
      <c r="O54" s="150">
        <v>129990</v>
      </c>
      <c r="P54" s="150">
        <v>99910</v>
      </c>
      <c r="Q54" s="150">
        <v>109990</v>
      </c>
      <c r="R54" s="150">
        <v>119910</v>
      </c>
      <c r="S54" s="150" t="s">
        <v>138</v>
      </c>
      <c r="T54" s="150" t="s">
        <v>138</v>
      </c>
      <c r="U54" s="150" t="s">
        <v>138</v>
      </c>
      <c r="V54" s="150" t="s">
        <v>138</v>
      </c>
      <c r="W54" s="150" t="s">
        <v>138</v>
      </c>
      <c r="X54" s="150" t="s">
        <v>138</v>
      </c>
      <c r="Y54" s="150" t="s">
        <v>138</v>
      </c>
      <c r="Z54" s="150" t="s">
        <v>138</v>
      </c>
      <c r="AA54" s="150" t="s">
        <v>138</v>
      </c>
      <c r="AB54" s="150" t="s">
        <v>138</v>
      </c>
      <c r="AC54" s="150" t="s">
        <v>138</v>
      </c>
      <c r="AD54" s="150" t="s">
        <v>138</v>
      </c>
      <c r="AE54" s="150" t="s">
        <v>138</v>
      </c>
      <c r="AF54" s="150" t="s">
        <v>138</v>
      </c>
      <c r="AG54" s="150" t="s">
        <v>138</v>
      </c>
      <c r="AH54" s="150" t="s">
        <v>138</v>
      </c>
      <c r="AI54" s="150" t="s">
        <v>138</v>
      </c>
      <c r="AJ54" s="150" t="s">
        <v>138</v>
      </c>
      <c r="AK54" s="150" t="s">
        <v>138</v>
      </c>
      <c r="AL54" s="150" t="s">
        <v>138</v>
      </c>
      <c r="AM54" s="150" t="s">
        <v>138</v>
      </c>
      <c r="AN54" s="150" t="s">
        <v>138</v>
      </c>
      <c r="AO54" s="150" t="s">
        <v>138</v>
      </c>
      <c r="AP54" s="150" t="s">
        <v>138</v>
      </c>
      <c r="AQ54" s="150" t="s">
        <v>138</v>
      </c>
      <c r="AR54" s="150" t="s">
        <v>138</v>
      </c>
      <c r="AS54" s="150" t="s">
        <v>138</v>
      </c>
      <c r="AT54" s="150" t="s">
        <v>138</v>
      </c>
      <c r="AU54" s="150" t="s">
        <v>138</v>
      </c>
      <c r="AV54" s="150" t="s">
        <v>138</v>
      </c>
      <c r="AW54" s="150" t="s">
        <v>138</v>
      </c>
      <c r="AX54" s="150" t="s">
        <v>138</v>
      </c>
      <c r="AY54" s="150" t="s">
        <v>138</v>
      </c>
      <c r="AZ54" s="150" t="s">
        <v>138</v>
      </c>
      <c r="BA54" s="150" t="s">
        <v>138</v>
      </c>
      <c r="BB54" s="150" t="s">
        <v>138</v>
      </c>
      <c r="BC54" s="150" t="s">
        <v>138</v>
      </c>
      <c r="BD54" s="150" t="s">
        <v>138</v>
      </c>
      <c r="BE54" s="150" t="s">
        <v>138</v>
      </c>
      <c r="BF54" s="150" t="s">
        <v>138</v>
      </c>
      <c r="BG54" s="150" t="s">
        <v>138</v>
      </c>
      <c r="BH54" s="150" t="s">
        <v>138</v>
      </c>
      <c r="BI54" s="150" t="s">
        <v>138</v>
      </c>
      <c r="BJ54" s="150" t="s">
        <v>138</v>
      </c>
      <c r="BK54" s="150" t="s">
        <v>138</v>
      </c>
      <c r="BL54" s="150" t="s">
        <v>138</v>
      </c>
      <c r="BM54" s="150" t="s">
        <v>138</v>
      </c>
      <c r="BN54" s="150" t="s">
        <v>138</v>
      </c>
      <c r="BO54" s="150" t="s">
        <v>138</v>
      </c>
      <c r="BP54" s="150" t="s">
        <v>138</v>
      </c>
      <c r="BQ54" s="150" t="s">
        <v>138</v>
      </c>
      <c r="BR54" s="150" t="s">
        <v>138</v>
      </c>
      <c r="BS54" s="150" t="s">
        <v>138</v>
      </c>
      <c r="BT54" s="150" t="s">
        <v>138</v>
      </c>
      <c r="BU54" s="150" t="s">
        <v>138</v>
      </c>
      <c r="BV54" s="150">
        <v>139900</v>
      </c>
      <c r="BW54" s="150">
        <v>84900</v>
      </c>
      <c r="BX54" s="150">
        <v>29900</v>
      </c>
      <c r="BY54" s="150">
        <v>0</v>
      </c>
      <c r="BZ54" s="150" t="s">
        <v>138</v>
      </c>
      <c r="CA54" s="150" t="s">
        <v>149</v>
      </c>
    </row>
    <row r="55" spans="1:80" x14ac:dyDescent="0.2">
      <c r="A55" s="150" t="s">
        <v>756</v>
      </c>
      <c r="B55" s="150">
        <v>104031580</v>
      </c>
      <c r="C55" s="150" t="s">
        <v>757</v>
      </c>
      <c r="D55" s="150" t="str">
        <f t="shared" si="0"/>
        <v>Samsung Galaxy S7 Edge 32GB arany; fekete</v>
      </c>
      <c r="E55" s="150">
        <v>186525</v>
      </c>
      <c r="F55" s="150">
        <v>259900</v>
      </c>
      <c r="G55" s="150">
        <v>174990</v>
      </c>
      <c r="H55" s="150">
        <v>184990</v>
      </c>
      <c r="I55" s="150">
        <v>84910</v>
      </c>
      <c r="J55" s="150">
        <v>74910</v>
      </c>
      <c r="K55" s="150" t="s">
        <v>138</v>
      </c>
      <c r="L55" s="150" t="s">
        <v>138</v>
      </c>
      <c r="M55" s="150">
        <v>169990</v>
      </c>
      <c r="N55" s="150">
        <v>89910</v>
      </c>
      <c r="O55" s="150">
        <v>154990</v>
      </c>
      <c r="P55" s="150">
        <v>104910</v>
      </c>
      <c r="Q55" s="150">
        <v>134990</v>
      </c>
      <c r="R55" s="150">
        <v>124910</v>
      </c>
      <c r="S55" s="150" t="s">
        <v>138</v>
      </c>
      <c r="T55" s="150" t="s">
        <v>138</v>
      </c>
      <c r="U55" s="150" t="s">
        <v>138</v>
      </c>
      <c r="V55" s="150" t="s">
        <v>138</v>
      </c>
      <c r="W55" s="150" t="s">
        <v>138</v>
      </c>
      <c r="X55" s="150" t="s">
        <v>138</v>
      </c>
      <c r="Y55" s="150" t="s">
        <v>138</v>
      </c>
      <c r="Z55" s="150" t="s">
        <v>138</v>
      </c>
      <c r="AA55" s="150" t="s">
        <v>138</v>
      </c>
      <c r="AB55" s="150" t="s">
        <v>138</v>
      </c>
      <c r="AC55" s="150" t="s">
        <v>138</v>
      </c>
      <c r="AD55" s="150" t="s">
        <v>138</v>
      </c>
      <c r="AE55" s="150" t="s">
        <v>138</v>
      </c>
      <c r="AF55" s="150" t="s">
        <v>138</v>
      </c>
      <c r="AG55" s="150" t="s">
        <v>138</v>
      </c>
      <c r="AH55" s="150" t="s">
        <v>138</v>
      </c>
      <c r="AI55" s="150" t="s">
        <v>138</v>
      </c>
      <c r="AJ55" s="150" t="s">
        <v>138</v>
      </c>
      <c r="AK55" s="150" t="s">
        <v>138</v>
      </c>
      <c r="AL55" s="150" t="s">
        <v>138</v>
      </c>
      <c r="AM55" s="150" t="s">
        <v>138</v>
      </c>
      <c r="AN55" s="150" t="s">
        <v>138</v>
      </c>
      <c r="AO55" s="150" t="s">
        <v>138</v>
      </c>
      <c r="AP55" s="150" t="s">
        <v>138</v>
      </c>
      <c r="AQ55" s="150" t="s">
        <v>138</v>
      </c>
      <c r="AR55" s="150" t="s">
        <v>138</v>
      </c>
      <c r="AS55" s="150" t="s">
        <v>138</v>
      </c>
      <c r="AT55" s="150" t="s">
        <v>138</v>
      </c>
      <c r="AU55" s="150" t="s">
        <v>138</v>
      </c>
      <c r="AV55" s="150" t="s">
        <v>138</v>
      </c>
      <c r="AW55" s="150" t="s">
        <v>138</v>
      </c>
      <c r="AX55" s="150" t="s">
        <v>138</v>
      </c>
      <c r="AY55" s="150" t="s">
        <v>138</v>
      </c>
      <c r="AZ55" s="150" t="s">
        <v>138</v>
      </c>
      <c r="BA55" s="150" t="s">
        <v>138</v>
      </c>
      <c r="BB55" s="150" t="s">
        <v>138</v>
      </c>
      <c r="BC55" s="150" t="s">
        <v>138</v>
      </c>
      <c r="BD55" s="150" t="s">
        <v>138</v>
      </c>
      <c r="BE55" s="150" t="s">
        <v>138</v>
      </c>
      <c r="BF55" s="150" t="s">
        <v>138</v>
      </c>
      <c r="BG55" s="150" t="s">
        <v>138</v>
      </c>
      <c r="BH55" s="150" t="s">
        <v>138</v>
      </c>
      <c r="BI55" s="150" t="s">
        <v>138</v>
      </c>
      <c r="BJ55" s="150" t="s">
        <v>138</v>
      </c>
      <c r="BK55" s="150" t="s">
        <v>138</v>
      </c>
      <c r="BL55" s="150" t="s">
        <v>138</v>
      </c>
      <c r="BM55" s="150" t="s">
        <v>138</v>
      </c>
      <c r="BN55" s="150" t="s">
        <v>138</v>
      </c>
      <c r="BO55" s="150" t="s">
        <v>138</v>
      </c>
      <c r="BP55" s="150" t="s">
        <v>138</v>
      </c>
      <c r="BQ55" s="150" t="s">
        <v>138</v>
      </c>
      <c r="BR55" s="150" t="s">
        <v>138</v>
      </c>
      <c r="BS55" s="150" t="s">
        <v>138</v>
      </c>
      <c r="BT55" s="150" t="s">
        <v>138</v>
      </c>
      <c r="BU55" s="150" t="s">
        <v>138</v>
      </c>
      <c r="BV55" s="150">
        <v>164900</v>
      </c>
      <c r="BW55" s="150">
        <v>109900</v>
      </c>
      <c r="BX55" s="150">
        <v>54990</v>
      </c>
      <c r="BY55" s="150">
        <v>0</v>
      </c>
      <c r="BZ55" s="150" t="s">
        <v>138</v>
      </c>
      <c r="CA55" s="150" t="s">
        <v>149</v>
      </c>
    </row>
    <row r="56" spans="1:80" x14ac:dyDescent="0.2">
      <c r="A56" s="150" t="s">
        <v>698</v>
      </c>
      <c r="B56" s="150">
        <v>104027848</v>
      </c>
      <c r="C56" s="150" t="s">
        <v>758</v>
      </c>
      <c r="D56" s="150" t="str">
        <f t="shared" si="0"/>
        <v>Samsung Galaxy Tab A 9.7 fekete</v>
      </c>
      <c r="E56" s="150">
        <v>77461</v>
      </c>
      <c r="F56" s="150">
        <v>109900</v>
      </c>
      <c r="G56" s="150" t="s">
        <v>138</v>
      </c>
      <c r="H56" s="150" t="s">
        <v>138</v>
      </c>
      <c r="I56" s="150" t="s">
        <v>138</v>
      </c>
      <c r="J56" s="150" t="s">
        <v>138</v>
      </c>
      <c r="K56" s="150" t="s">
        <v>138</v>
      </c>
      <c r="L56" s="150" t="s">
        <v>138</v>
      </c>
      <c r="M56" s="150" t="s">
        <v>138</v>
      </c>
      <c r="N56" s="150" t="s">
        <v>138</v>
      </c>
      <c r="O56" s="150" t="s">
        <v>138</v>
      </c>
      <c r="P56" s="150" t="s">
        <v>138</v>
      </c>
      <c r="Q56" s="150" t="s">
        <v>138</v>
      </c>
      <c r="R56" s="150" t="s">
        <v>138</v>
      </c>
      <c r="S56" s="150" t="s">
        <v>138</v>
      </c>
      <c r="T56" s="150" t="s">
        <v>138</v>
      </c>
      <c r="U56" s="150" t="s">
        <v>138</v>
      </c>
      <c r="V56" s="150" t="s">
        <v>138</v>
      </c>
      <c r="W56" s="150" t="s">
        <v>138</v>
      </c>
      <c r="X56" s="150" t="s">
        <v>138</v>
      </c>
      <c r="Y56" s="150" t="s">
        <v>138</v>
      </c>
      <c r="Z56" s="150" t="s">
        <v>138</v>
      </c>
      <c r="AA56" s="150" t="s">
        <v>138</v>
      </c>
      <c r="AB56" s="150" t="s">
        <v>138</v>
      </c>
      <c r="AC56" s="150" t="s">
        <v>138</v>
      </c>
      <c r="AD56" s="150" t="s">
        <v>138</v>
      </c>
      <c r="AE56" s="150" t="s">
        <v>138</v>
      </c>
      <c r="AF56" s="150" t="s">
        <v>138</v>
      </c>
      <c r="AG56" s="150" t="s">
        <v>138</v>
      </c>
      <c r="AH56" s="150" t="s">
        <v>138</v>
      </c>
      <c r="AI56" s="150" t="s">
        <v>138</v>
      </c>
      <c r="AJ56" s="150" t="s">
        <v>138</v>
      </c>
      <c r="AK56" s="150" t="s">
        <v>138</v>
      </c>
      <c r="AL56" s="150" t="s">
        <v>138</v>
      </c>
      <c r="AM56" s="150" t="s">
        <v>138</v>
      </c>
      <c r="AN56" s="150" t="s">
        <v>138</v>
      </c>
      <c r="AO56" s="150" t="s">
        <v>138</v>
      </c>
      <c r="AP56" s="150" t="s">
        <v>138</v>
      </c>
      <c r="AQ56" s="150" t="s">
        <v>138</v>
      </c>
      <c r="AR56" s="150" t="s">
        <v>138</v>
      </c>
      <c r="AS56" s="150" t="s">
        <v>138</v>
      </c>
      <c r="AT56" s="150" t="s">
        <v>138</v>
      </c>
      <c r="AU56" s="150" t="s">
        <v>138</v>
      </c>
      <c r="AV56" s="150" t="s">
        <v>138</v>
      </c>
      <c r="AW56" s="150" t="s">
        <v>138</v>
      </c>
      <c r="AX56" s="150" t="s">
        <v>138</v>
      </c>
      <c r="AY56" s="150" t="s">
        <v>138</v>
      </c>
      <c r="AZ56" s="150" t="s">
        <v>138</v>
      </c>
      <c r="BA56" s="150" t="s">
        <v>138</v>
      </c>
      <c r="BB56" s="150" t="s">
        <v>138</v>
      </c>
      <c r="BC56" s="150">
        <v>0</v>
      </c>
      <c r="BD56" s="150">
        <v>49900</v>
      </c>
      <c r="BE56" s="150">
        <v>59900</v>
      </c>
      <c r="BF56" s="150" t="s">
        <v>138</v>
      </c>
      <c r="BG56" s="150" t="s">
        <v>138</v>
      </c>
      <c r="BH56" s="150" t="s">
        <v>138</v>
      </c>
      <c r="BI56" s="150" t="s">
        <v>138</v>
      </c>
      <c r="BJ56" s="150" t="s">
        <v>138</v>
      </c>
      <c r="BK56" s="150" t="s">
        <v>138</v>
      </c>
      <c r="BL56" s="150" t="s">
        <v>138</v>
      </c>
      <c r="BM56" s="150">
        <v>109900</v>
      </c>
      <c r="BN56" s="150">
        <v>80000</v>
      </c>
      <c r="BO56" s="150">
        <v>60000</v>
      </c>
      <c r="BP56" s="150">
        <v>50000</v>
      </c>
      <c r="BQ56" s="150" t="s">
        <v>138</v>
      </c>
      <c r="BR56" s="150" t="s">
        <v>138</v>
      </c>
      <c r="BS56" s="150" t="s">
        <v>138</v>
      </c>
      <c r="BT56" s="150" t="s">
        <v>138</v>
      </c>
      <c r="BU56" s="150" t="s">
        <v>138</v>
      </c>
      <c r="BV56" s="150" t="s">
        <v>138</v>
      </c>
      <c r="BW56" s="150" t="s">
        <v>138</v>
      </c>
      <c r="BX56" s="150" t="s">
        <v>138</v>
      </c>
      <c r="BY56" s="150" t="s">
        <v>138</v>
      </c>
      <c r="BZ56" s="150" t="s">
        <v>138</v>
      </c>
      <c r="CA56" s="150" t="s">
        <v>146</v>
      </c>
    </row>
    <row r="57" spans="1:80" x14ac:dyDescent="0.2">
      <c r="A57" s="150" t="s">
        <v>698</v>
      </c>
      <c r="B57" s="150">
        <v>104032074</v>
      </c>
      <c r="C57" s="150" t="s">
        <v>759</v>
      </c>
      <c r="D57" s="150" t="str">
        <f t="shared" si="0"/>
        <v>Samsung Galaxy Xcover 3 VE fekete</v>
      </c>
      <c r="E57" s="150">
        <v>48029</v>
      </c>
      <c r="F57" s="150">
        <v>67900</v>
      </c>
      <c r="G57" s="150">
        <v>34990</v>
      </c>
      <c r="H57" s="150">
        <v>39990</v>
      </c>
      <c r="I57" s="150">
        <v>32910</v>
      </c>
      <c r="J57" s="150">
        <v>27910</v>
      </c>
      <c r="K57" s="150" t="s">
        <v>138</v>
      </c>
      <c r="L57" s="150" t="s">
        <v>138</v>
      </c>
      <c r="M57" s="150">
        <v>29990</v>
      </c>
      <c r="N57" s="150">
        <v>37910</v>
      </c>
      <c r="O57" s="150">
        <v>14990</v>
      </c>
      <c r="P57" s="150">
        <v>52910</v>
      </c>
      <c r="Q57" s="150">
        <v>0</v>
      </c>
      <c r="R57" s="150">
        <v>67900</v>
      </c>
      <c r="S57" s="150" t="s">
        <v>138</v>
      </c>
      <c r="T57" s="150" t="s">
        <v>138</v>
      </c>
      <c r="U57" s="150" t="s">
        <v>138</v>
      </c>
      <c r="V57" s="150" t="s">
        <v>138</v>
      </c>
      <c r="W57" s="150" t="s">
        <v>138</v>
      </c>
      <c r="X57" s="150" t="s">
        <v>138</v>
      </c>
      <c r="Y57" s="150" t="s">
        <v>138</v>
      </c>
      <c r="Z57" s="150" t="s">
        <v>138</v>
      </c>
      <c r="AA57" s="150" t="s">
        <v>138</v>
      </c>
      <c r="AB57" s="150" t="s">
        <v>138</v>
      </c>
      <c r="AC57" s="150" t="s">
        <v>138</v>
      </c>
      <c r="AD57" s="150" t="s">
        <v>138</v>
      </c>
      <c r="AE57" s="150" t="s">
        <v>138</v>
      </c>
      <c r="AF57" s="150" t="s">
        <v>138</v>
      </c>
      <c r="AG57" s="150" t="s">
        <v>138</v>
      </c>
      <c r="AH57" s="150" t="s">
        <v>138</v>
      </c>
      <c r="AI57" s="150" t="s">
        <v>138</v>
      </c>
      <c r="AJ57" s="150" t="s">
        <v>138</v>
      </c>
      <c r="AK57" s="150" t="s">
        <v>138</v>
      </c>
      <c r="AL57" s="150" t="s">
        <v>138</v>
      </c>
      <c r="AM57" s="150" t="s">
        <v>138</v>
      </c>
      <c r="AN57" s="150" t="s">
        <v>138</v>
      </c>
      <c r="AO57" s="150" t="s">
        <v>138</v>
      </c>
      <c r="AP57" s="150" t="s">
        <v>138</v>
      </c>
      <c r="AQ57" s="150" t="s">
        <v>138</v>
      </c>
      <c r="AR57" s="150" t="s">
        <v>138</v>
      </c>
      <c r="AS57" s="150" t="s">
        <v>138</v>
      </c>
      <c r="AT57" s="150" t="s">
        <v>138</v>
      </c>
      <c r="AU57" s="150" t="s">
        <v>138</v>
      </c>
      <c r="AV57" s="150" t="s">
        <v>138</v>
      </c>
      <c r="AW57" s="150" t="s">
        <v>138</v>
      </c>
      <c r="AX57" s="150" t="s">
        <v>138</v>
      </c>
      <c r="AY57" s="150" t="s">
        <v>138</v>
      </c>
      <c r="AZ57" s="150" t="s">
        <v>138</v>
      </c>
      <c r="BA57" s="150" t="s">
        <v>138</v>
      </c>
      <c r="BB57" s="150" t="s">
        <v>138</v>
      </c>
      <c r="BC57" s="150" t="s">
        <v>138</v>
      </c>
      <c r="BD57" s="150" t="s">
        <v>138</v>
      </c>
      <c r="BE57" s="150" t="s">
        <v>138</v>
      </c>
      <c r="BF57" s="150" t="s">
        <v>138</v>
      </c>
      <c r="BG57" s="150" t="s">
        <v>138</v>
      </c>
      <c r="BH57" s="150" t="s">
        <v>138</v>
      </c>
      <c r="BI57" s="150" t="s">
        <v>138</v>
      </c>
      <c r="BJ57" s="150" t="s">
        <v>138</v>
      </c>
      <c r="BK57" s="150" t="s">
        <v>138</v>
      </c>
      <c r="BL57" s="150" t="s">
        <v>138</v>
      </c>
      <c r="BM57" s="150" t="s">
        <v>138</v>
      </c>
      <c r="BN57" s="150">
        <v>67900</v>
      </c>
      <c r="BO57" s="150" t="s">
        <v>138</v>
      </c>
      <c r="BP57" s="150" t="s">
        <v>138</v>
      </c>
      <c r="BQ57" s="150">
        <v>67900</v>
      </c>
      <c r="BR57" s="150">
        <v>67900</v>
      </c>
      <c r="BS57" s="150">
        <v>67900</v>
      </c>
      <c r="BT57" s="150">
        <v>67900</v>
      </c>
      <c r="BU57" s="150" t="s">
        <v>138</v>
      </c>
      <c r="BV57" s="150">
        <v>14900</v>
      </c>
      <c r="BW57" s="150" t="s">
        <v>158</v>
      </c>
      <c r="BX57" s="150" t="s">
        <v>158</v>
      </c>
      <c r="BY57" s="150" t="s">
        <v>158</v>
      </c>
      <c r="BZ57" s="150" t="s">
        <v>138</v>
      </c>
      <c r="CA57" s="150" t="s">
        <v>139</v>
      </c>
    </row>
    <row r="58" spans="1:80" x14ac:dyDescent="0.2">
      <c r="A58" s="150" t="s">
        <v>698</v>
      </c>
      <c r="B58" s="150">
        <v>104030330</v>
      </c>
      <c r="C58" s="150" t="s">
        <v>760</v>
      </c>
      <c r="D58" s="150" t="str">
        <f t="shared" si="0"/>
        <v>Samsung Galsxy J5 fekete</v>
      </c>
      <c r="E58" s="150">
        <v>45848</v>
      </c>
      <c r="F58" s="150">
        <v>64900</v>
      </c>
      <c r="G58" s="150">
        <v>34990</v>
      </c>
      <c r="H58" s="150">
        <v>39990</v>
      </c>
      <c r="I58" s="150">
        <v>29910</v>
      </c>
      <c r="J58" s="150">
        <v>24910</v>
      </c>
      <c r="K58" s="150" t="s">
        <v>138</v>
      </c>
      <c r="L58" s="150" t="s">
        <v>138</v>
      </c>
      <c r="M58" s="150">
        <v>29990</v>
      </c>
      <c r="N58" s="150">
        <v>34910</v>
      </c>
      <c r="O58" s="150">
        <v>14990</v>
      </c>
      <c r="P58" s="150">
        <v>49910</v>
      </c>
      <c r="Q58" s="150">
        <v>0</v>
      </c>
      <c r="R58" s="150">
        <v>64900</v>
      </c>
      <c r="S58" s="150" t="s">
        <v>138</v>
      </c>
      <c r="T58" s="150" t="s">
        <v>138</v>
      </c>
      <c r="U58" s="150" t="s">
        <v>138</v>
      </c>
      <c r="V58" s="150" t="s">
        <v>138</v>
      </c>
      <c r="W58" s="150" t="s">
        <v>138</v>
      </c>
      <c r="X58" s="150" t="s">
        <v>138</v>
      </c>
      <c r="Y58" s="150" t="s">
        <v>138</v>
      </c>
      <c r="Z58" s="150" t="s">
        <v>138</v>
      </c>
      <c r="AA58" s="150" t="s">
        <v>138</v>
      </c>
      <c r="AB58" s="150" t="s">
        <v>138</v>
      </c>
      <c r="AC58" s="150" t="s">
        <v>138</v>
      </c>
      <c r="AD58" s="150" t="s">
        <v>138</v>
      </c>
      <c r="AE58" s="150" t="s">
        <v>138</v>
      </c>
      <c r="AF58" s="150" t="s">
        <v>138</v>
      </c>
      <c r="AG58" s="150" t="s">
        <v>138</v>
      </c>
      <c r="AH58" s="150" t="s">
        <v>138</v>
      </c>
      <c r="AI58" s="150" t="s">
        <v>138</v>
      </c>
      <c r="AJ58" s="150" t="s">
        <v>138</v>
      </c>
      <c r="AK58" s="150" t="s">
        <v>138</v>
      </c>
      <c r="AL58" s="150" t="s">
        <v>138</v>
      </c>
      <c r="AM58" s="150" t="s">
        <v>138</v>
      </c>
      <c r="AN58" s="150" t="s">
        <v>138</v>
      </c>
      <c r="AO58" s="150" t="s">
        <v>138</v>
      </c>
      <c r="AP58" s="150" t="s">
        <v>138</v>
      </c>
      <c r="AQ58" s="150" t="s">
        <v>138</v>
      </c>
      <c r="AR58" s="150" t="s">
        <v>138</v>
      </c>
      <c r="AS58" s="150" t="s">
        <v>138</v>
      </c>
      <c r="AT58" s="150" t="s">
        <v>138</v>
      </c>
      <c r="AU58" s="150" t="s">
        <v>138</v>
      </c>
      <c r="AV58" s="150" t="s">
        <v>138</v>
      </c>
      <c r="AW58" s="150" t="s">
        <v>138</v>
      </c>
      <c r="AX58" s="150" t="s">
        <v>138</v>
      </c>
      <c r="AY58" s="150" t="s">
        <v>138</v>
      </c>
      <c r="AZ58" s="150" t="s">
        <v>138</v>
      </c>
      <c r="BA58" s="150" t="s">
        <v>138</v>
      </c>
      <c r="BB58" s="150" t="s">
        <v>138</v>
      </c>
      <c r="BC58" s="150" t="s">
        <v>138</v>
      </c>
      <c r="BD58" s="150" t="s">
        <v>138</v>
      </c>
      <c r="BE58" s="150" t="s">
        <v>138</v>
      </c>
      <c r="BF58" s="150" t="s">
        <v>138</v>
      </c>
      <c r="BG58" s="150" t="s">
        <v>138</v>
      </c>
      <c r="BH58" s="150" t="s">
        <v>138</v>
      </c>
      <c r="BI58" s="150" t="s">
        <v>138</v>
      </c>
      <c r="BJ58" s="150" t="s">
        <v>138</v>
      </c>
      <c r="BK58" s="150" t="s">
        <v>138</v>
      </c>
      <c r="BL58" s="150" t="s">
        <v>138</v>
      </c>
      <c r="BM58" s="150" t="s">
        <v>138</v>
      </c>
      <c r="BN58" s="150" t="s">
        <v>138</v>
      </c>
      <c r="BO58" s="150" t="s">
        <v>138</v>
      </c>
      <c r="BP58" s="150" t="s">
        <v>138</v>
      </c>
      <c r="BQ58" s="150" t="s">
        <v>138</v>
      </c>
      <c r="BR58" s="150" t="s">
        <v>138</v>
      </c>
      <c r="BS58" s="150" t="s">
        <v>138</v>
      </c>
      <c r="BT58" s="150" t="s">
        <v>138</v>
      </c>
      <c r="BU58" s="150" t="s">
        <v>138</v>
      </c>
      <c r="BV58" s="150">
        <v>11900</v>
      </c>
      <c r="BW58" s="150" t="s">
        <v>158</v>
      </c>
      <c r="BX58" s="150" t="s">
        <v>158</v>
      </c>
      <c r="BY58" s="150" t="s">
        <v>158</v>
      </c>
      <c r="BZ58" s="150" t="s">
        <v>138</v>
      </c>
      <c r="CA58" s="150" t="s">
        <v>761</v>
      </c>
    </row>
    <row r="59" spans="1:80" x14ac:dyDescent="0.2">
      <c r="A59" s="150" t="s">
        <v>707</v>
      </c>
      <c r="B59" s="150">
        <v>104030571</v>
      </c>
      <c r="C59" s="150" t="s">
        <v>760</v>
      </c>
      <c r="D59" s="150" t="str">
        <f t="shared" si="0"/>
        <v>Samsung Galsxy J5 fehér</v>
      </c>
      <c r="E59" s="150">
        <v>45848</v>
      </c>
      <c r="F59" s="150">
        <v>64900</v>
      </c>
      <c r="G59" s="150">
        <v>34990</v>
      </c>
      <c r="H59" s="150">
        <v>39990</v>
      </c>
      <c r="I59" s="150">
        <v>29910</v>
      </c>
      <c r="J59" s="150">
        <v>24910</v>
      </c>
      <c r="K59" s="150" t="s">
        <v>138</v>
      </c>
      <c r="L59" s="150" t="s">
        <v>138</v>
      </c>
      <c r="M59" s="150">
        <v>29990</v>
      </c>
      <c r="N59" s="150">
        <v>34910</v>
      </c>
      <c r="O59" s="150">
        <v>14990</v>
      </c>
      <c r="P59" s="150">
        <v>49910</v>
      </c>
      <c r="Q59" s="150">
        <v>0</v>
      </c>
      <c r="R59" s="150">
        <v>64900</v>
      </c>
      <c r="S59" s="150" t="s">
        <v>138</v>
      </c>
      <c r="T59" s="150" t="s">
        <v>138</v>
      </c>
      <c r="U59" s="150" t="s">
        <v>138</v>
      </c>
      <c r="V59" s="150" t="s">
        <v>138</v>
      </c>
      <c r="W59" s="150" t="s">
        <v>138</v>
      </c>
      <c r="X59" s="150" t="s">
        <v>138</v>
      </c>
      <c r="Y59" s="150" t="s">
        <v>138</v>
      </c>
      <c r="Z59" s="150" t="s">
        <v>138</v>
      </c>
      <c r="AA59" s="150" t="s">
        <v>138</v>
      </c>
      <c r="AB59" s="150" t="s">
        <v>138</v>
      </c>
      <c r="AC59" s="150" t="s">
        <v>138</v>
      </c>
      <c r="AD59" s="150" t="s">
        <v>138</v>
      </c>
      <c r="AE59" s="150" t="s">
        <v>138</v>
      </c>
      <c r="AF59" s="150" t="s">
        <v>138</v>
      </c>
      <c r="AG59" s="150" t="s">
        <v>138</v>
      </c>
      <c r="AH59" s="150" t="s">
        <v>138</v>
      </c>
      <c r="AI59" s="150" t="s">
        <v>138</v>
      </c>
      <c r="AJ59" s="150" t="s">
        <v>138</v>
      </c>
      <c r="AK59" s="150" t="s">
        <v>138</v>
      </c>
      <c r="AL59" s="150" t="s">
        <v>138</v>
      </c>
      <c r="AM59" s="150" t="s">
        <v>138</v>
      </c>
      <c r="AN59" s="150" t="s">
        <v>138</v>
      </c>
      <c r="AO59" s="150" t="s">
        <v>138</v>
      </c>
      <c r="AP59" s="150" t="s">
        <v>138</v>
      </c>
      <c r="AQ59" s="150" t="s">
        <v>138</v>
      </c>
      <c r="AR59" s="150" t="s">
        <v>138</v>
      </c>
      <c r="AS59" s="150" t="s">
        <v>138</v>
      </c>
      <c r="AT59" s="150" t="s">
        <v>138</v>
      </c>
      <c r="AU59" s="150" t="s">
        <v>138</v>
      </c>
      <c r="AV59" s="150" t="s">
        <v>138</v>
      </c>
      <c r="AW59" s="150" t="s">
        <v>138</v>
      </c>
      <c r="AX59" s="150" t="s">
        <v>138</v>
      </c>
      <c r="AY59" s="150" t="s">
        <v>138</v>
      </c>
      <c r="AZ59" s="150" t="s">
        <v>138</v>
      </c>
      <c r="BA59" s="150" t="s">
        <v>138</v>
      </c>
      <c r="BB59" s="150" t="s">
        <v>138</v>
      </c>
      <c r="BC59" s="150" t="s">
        <v>138</v>
      </c>
      <c r="BD59" s="150" t="s">
        <v>138</v>
      </c>
      <c r="BE59" s="150" t="s">
        <v>138</v>
      </c>
      <c r="BF59" s="150" t="s">
        <v>138</v>
      </c>
      <c r="BG59" s="150" t="s">
        <v>138</v>
      </c>
      <c r="BH59" s="150" t="s">
        <v>138</v>
      </c>
      <c r="BI59" s="150" t="s">
        <v>138</v>
      </c>
      <c r="BJ59" s="150" t="s">
        <v>138</v>
      </c>
      <c r="BK59" s="150" t="s">
        <v>138</v>
      </c>
      <c r="BL59" s="150" t="s">
        <v>138</v>
      </c>
      <c r="BM59" s="150" t="s">
        <v>138</v>
      </c>
      <c r="BN59" s="150" t="s">
        <v>138</v>
      </c>
      <c r="BO59" s="150" t="s">
        <v>138</v>
      </c>
      <c r="BP59" s="150" t="s">
        <v>138</v>
      </c>
      <c r="BQ59" s="150" t="s">
        <v>138</v>
      </c>
      <c r="BR59" s="150" t="s">
        <v>138</v>
      </c>
      <c r="BS59" s="150" t="s">
        <v>138</v>
      </c>
      <c r="BT59" s="150" t="s">
        <v>138</v>
      </c>
      <c r="BU59" s="150" t="s">
        <v>138</v>
      </c>
      <c r="BV59" s="150">
        <v>11900</v>
      </c>
      <c r="BW59" s="150" t="s">
        <v>158</v>
      </c>
      <c r="BX59" s="150" t="s">
        <v>158</v>
      </c>
      <c r="BY59" s="150" t="s">
        <v>158</v>
      </c>
      <c r="BZ59" s="150" t="s">
        <v>138</v>
      </c>
      <c r="CA59" s="150" t="s">
        <v>139</v>
      </c>
    </row>
    <row r="60" spans="1:80" x14ac:dyDescent="0.2">
      <c r="A60" s="150" t="s">
        <v>698</v>
      </c>
      <c r="B60" s="150">
        <v>104026132</v>
      </c>
      <c r="C60" s="150" t="s">
        <v>762</v>
      </c>
      <c r="D60" s="150" t="str">
        <f t="shared" si="0"/>
        <v>Sony Xperia M4 Aqua fekete</v>
      </c>
      <c r="E60" s="150">
        <v>48479</v>
      </c>
      <c r="F60" s="150">
        <v>67900</v>
      </c>
      <c r="G60" s="150">
        <v>37990</v>
      </c>
      <c r="H60" s="150">
        <v>42990</v>
      </c>
      <c r="I60" s="150">
        <v>29910</v>
      </c>
      <c r="J60" s="150">
        <v>24910</v>
      </c>
      <c r="K60" s="150" t="s">
        <v>138</v>
      </c>
      <c r="L60" s="150" t="s">
        <v>138</v>
      </c>
      <c r="M60" s="150">
        <v>32990</v>
      </c>
      <c r="N60" s="150">
        <v>34910</v>
      </c>
      <c r="O60" s="150">
        <v>17990</v>
      </c>
      <c r="P60" s="150">
        <v>49910</v>
      </c>
      <c r="Q60" s="150">
        <v>0</v>
      </c>
      <c r="R60" s="150">
        <v>67900</v>
      </c>
      <c r="S60" s="150" t="s">
        <v>138</v>
      </c>
      <c r="T60" s="150" t="s">
        <v>138</v>
      </c>
      <c r="U60" s="150" t="s">
        <v>138</v>
      </c>
      <c r="V60" s="150" t="s">
        <v>138</v>
      </c>
      <c r="W60" s="150" t="s">
        <v>138</v>
      </c>
      <c r="X60" s="150" t="s">
        <v>138</v>
      </c>
      <c r="Y60" s="150" t="s">
        <v>138</v>
      </c>
      <c r="Z60" s="150" t="s">
        <v>138</v>
      </c>
      <c r="AA60" s="150" t="s">
        <v>138</v>
      </c>
      <c r="AB60" s="150" t="s">
        <v>138</v>
      </c>
      <c r="AC60" s="150" t="s">
        <v>138</v>
      </c>
      <c r="AD60" s="150" t="s">
        <v>138</v>
      </c>
      <c r="AE60" s="150" t="s">
        <v>138</v>
      </c>
      <c r="AF60" s="150" t="s">
        <v>138</v>
      </c>
      <c r="AG60" s="150" t="s">
        <v>138</v>
      </c>
      <c r="AH60" s="150" t="s">
        <v>138</v>
      </c>
      <c r="AI60" s="150" t="s">
        <v>138</v>
      </c>
      <c r="AJ60" s="150" t="s">
        <v>138</v>
      </c>
      <c r="AK60" s="150" t="s">
        <v>138</v>
      </c>
      <c r="AL60" s="150" t="s">
        <v>138</v>
      </c>
      <c r="AM60" s="150" t="s">
        <v>138</v>
      </c>
      <c r="AN60" s="150" t="s">
        <v>138</v>
      </c>
      <c r="AO60" s="150" t="s">
        <v>138</v>
      </c>
      <c r="AP60" s="150" t="s">
        <v>138</v>
      </c>
      <c r="AQ60" s="150" t="s">
        <v>138</v>
      </c>
      <c r="AR60" s="150" t="s">
        <v>138</v>
      </c>
      <c r="AS60" s="150" t="s">
        <v>138</v>
      </c>
      <c r="AT60" s="150" t="s">
        <v>138</v>
      </c>
      <c r="AU60" s="150" t="s">
        <v>138</v>
      </c>
      <c r="AV60" s="150" t="s">
        <v>138</v>
      </c>
      <c r="AW60" s="150" t="s">
        <v>138</v>
      </c>
      <c r="AX60" s="150" t="s">
        <v>138</v>
      </c>
      <c r="AY60" s="150" t="s">
        <v>138</v>
      </c>
      <c r="AZ60" s="150" t="s">
        <v>138</v>
      </c>
      <c r="BA60" s="150" t="s">
        <v>138</v>
      </c>
      <c r="BB60" s="150" t="s">
        <v>138</v>
      </c>
      <c r="BC60" s="150" t="s">
        <v>138</v>
      </c>
      <c r="BD60" s="150" t="s">
        <v>138</v>
      </c>
      <c r="BE60" s="150" t="s">
        <v>138</v>
      </c>
      <c r="BF60" s="150" t="s">
        <v>138</v>
      </c>
      <c r="BG60" s="150" t="s">
        <v>138</v>
      </c>
      <c r="BH60" s="150" t="s">
        <v>138</v>
      </c>
      <c r="BI60" s="150" t="s">
        <v>138</v>
      </c>
      <c r="BJ60" s="150" t="s">
        <v>138</v>
      </c>
      <c r="BK60" s="150" t="s">
        <v>138</v>
      </c>
      <c r="BL60" s="150" t="s">
        <v>138</v>
      </c>
      <c r="BM60" s="150" t="s">
        <v>138</v>
      </c>
      <c r="BN60" s="150" t="s">
        <v>138</v>
      </c>
      <c r="BO60" s="150" t="s">
        <v>138</v>
      </c>
      <c r="BP60" s="150" t="s">
        <v>138</v>
      </c>
      <c r="BQ60" s="150" t="s">
        <v>138</v>
      </c>
      <c r="BR60" s="150" t="s">
        <v>138</v>
      </c>
      <c r="BS60" s="150" t="s">
        <v>138</v>
      </c>
      <c r="BT60" s="150" t="s">
        <v>138</v>
      </c>
      <c r="BU60" s="150" t="s">
        <v>138</v>
      </c>
      <c r="BV60" s="150">
        <v>14900</v>
      </c>
      <c r="BW60" s="150">
        <v>0</v>
      </c>
      <c r="BX60" s="150" t="s">
        <v>158</v>
      </c>
      <c r="BY60" s="150" t="s">
        <v>158</v>
      </c>
      <c r="BZ60" s="150" t="s">
        <v>138</v>
      </c>
      <c r="CA60" s="150" t="s">
        <v>139</v>
      </c>
    </row>
    <row r="61" spans="1:80" x14ac:dyDescent="0.2">
      <c r="A61" s="150" t="s">
        <v>698</v>
      </c>
      <c r="B61" s="150">
        <v>104032294</v>
      </c>
      <c r="C61" s="150" t="s">
        <v>763</v>
      </c>
      <c r="D61" s="150" t="str">
        <f t="shared" si="0"/>
        <v>Sony Xperia X 32GB fekete</v>
      </c>
      <c r="E61" s="150">
        <v>147005</v>
      </c>
      <c r="F61" s="150">
        <v>204900</v>
      </c>
      <c r="G61" s="150">
        <v>134900</v>
      </c>
      <c r="H61" s="150">
        <v>144900</v>
      </c>
      <c r="I61" s="150">
        <v>70000</v>
      </c>
      <c r="J61" s="150">
        <v>60000</v>
      </c>
      <c r="K61" s="150" t="s">
        <v>138</v>
      </c>
      <c r="L61" s="150" t="s">
        <v>138</v>
      </c>
      <c r="M61" s="150">
        <v>129900</v>
      </c>
      <c r="N61" s="150">
        <v>75000</v>
      </c>
      <c r="O61" s="150">
        <v>114900</v>
      </c>
      <c r="P61" s="150">
        <v>90000</v>
      </c>
      <c r="Q61" s="150">
        <v>94900</v>
      </c>
      <c r="R61" s="150">
        <v>110000</v>
      </c>
      <c r="S61" s="150" t="s">
        <v>138</v>
      </c>
      <c r="T61" s="150" t="s">
        <v>138</v>
      </c>
      <c r="U61" s="150" t="s">
        <v>138</v>
      </c>
      <c r="V61" s="150" t="s">
        <v>138</v>
      </c>
      <c r="W61" s="150" t="s">
        <v>138</v>
      </c>
      <c r="X61" s="150" t="s">
        <v>138</v>
      </c>
      <c r="Y61" s="150" t="s">
        <v>138</v>
      </c>
      <c r="Z61" s="150" t="s">
        <v>138</v>
      </c>
      <c r="AA61" s="150" t="s">
        <v>138</v>
      </c>
      <c r="AB61" s="150" t="s">
        <v>138</v>
      </c>
      <c r="AC61" s="150" t="s">
        <v>138</v>
      </c>
      <c r="AD61" s="150" t="s">
        <v>138</v>
      </c>
      <c r="AE61" s="150" t="s">
        <v>138</v>
      </c>
      <c r="AF61" s="150" t="s">
        <v>138</v>
      </c>
      <c r="AG61" s="150" t="s">
        <v>138</v>
      </c>
      <c r="AH61" s="150" t="s">
        <v>138</v>
      </c>
      <c r="AI61" s="150" t="s">
        <v>138</v>
      </c>
      <c r="AJ61" s="150" t="s">
        <v>138</v>
      </c>
      <c r="AK61" s="150" t="s">
        <v>138</v>
      </c>
      <c r="AL61" s="150" t="s">
        <v>138</v>
      </c>
      <c r="AM61" s="150" t="s">
        <v>138</v>
      </c>
      <c r="AN61" s="150" t="s">
        <v>138</v>
      </c>
      <c r="AO61" s="150" t="s">
        <v>138</v>
      </c>
      <c r="AP61" s="150" t="s">
        <v>138</v>
      </c>
      <c r="AQ61" s="150" t="s">
        <v>138</v>
      </c>
      <c r="AR61" s="150" t="s">
        <v>138</v>
      </c>
      <c r="AS61" s="150" t="s">
        <v>138</v>
      </c>
      <c r="AT61" s="150" t="s">
        <v>138</v>
      </c>
      <c r="AU61" s="150" t="s">
        <v>138</v>
      </c>
      <c r="AV61" s="150" t="s">
        <v>138</v>
      </c>
      <c r="AW61" s="150" t="s">
        <v>138</v>
      </c>
      <c r="AX61" s="150" t="s">
        <v>138</v>
      </c>
      <c r="AY61" s="150" t="s">
        <v>138</v>
      </c>
      <c r="AZ61" s="150" t="s">
        <v>138</v>
      </c>
      <c r="BA61" s="150" t="s">
        <v>138</v>
      </c>
      <c r="BB61" s="150" t="s">
        <v>138</v>
      </c>
      <c r="BC61" s="150" t="s">
        <v>138</v>
      </c>
      <c r="BD61" s="150">
        <v>0</v>
      </c>
      <c r="BE61" s="150">
        <v>24900</v>
      </c>
      <c r="BF61" s="150" t="s">
        <v>138</v>
      </c>
      <c r="BG61" s="150" t="s">
        <v>138</v>
      </c>
      <c r="BH61" s="150" t="s">
        <v>138</v>
      </c>
      <c r="BI61" s="150" t="s">
        <v>138</v>
      </c>
      <c r="BJ61" s="150" t="s">
        <v>138</v>
      </c>
      <c r="BK61" s="150" t="s">
        <v>138</v>
      </c>
      <c r="BL61" s="150" t="s">
        <v>138</v>
      </c>
      <c r="BM61" s="150" t="s">
        <v>138</v>
      </c>
      <c r="BN61" s="150">
        <v>204900</v>
      </c>
      <c r="BO61" s="150">
        <v>204900</v>
      </c>
      <c r="BP61" s="150">
        <v>180000</v>
      </c>
      <c r="BQ61" s="150">
        <v>204900</v>
      </c>
      <c r="BR61" s="150">
        <v>204900</v>
      </c>
      <c r="BS61" s="150">
        <v>204900</v>
      </c>
      <c r="BT61" s="150">
        <v>204900</v>
      </c>
      <c r="BU61" s="150" t="s">
        <v>138</v>
      </c>
      <c r="BV61" s="150">
        <v>119900</v>
      </c>
      <c r="BW61" s="150">
        <v>69900</v>
      </c>
      <c r="BX61" s="150">
        <v>0</v>
      </c>
      <c r="BY61" s="150" t="s">
        <v>158</v>
      </c>
      <c r="BZ61" s="150" t="s">
        <v>138</v>
      </c>
      <c r="CA61" s="150" t="s">
        <v>149</v>
      </c>
    </row>
    <row r="62" spans="1:80" x14ac:dyDescent="0.2">
      <c r="A62" s="150" t="s">
        <v>698</v>
      </c>
      <c r="B62" s="150">
        <v>104032059</v>
      </c>
      <c r="C62" s="150" t="s">
        <v>764</v>
      </c>
      <c r="D62" s="150" t="str">
        <f t="shared" si="0"/>
        <v>Sony Xperia XA 16GB fekete</v>
      </c>
      <c r="E62" s="150">
        <v>77224</v>
      </c>
      <c r="F62" s="150">
        <v>109900</v>
      </c>
      <c r="G62" s="150">
        <v>64900</v>
      </c>
      <c r="H62" s="150">
        <v>69900</v>
      </c>
      <c r="I62" s="150">
        <v>45000</v>
      </c>
      <c r="J62" s="150">
        <v>40000</v>
      </c>
      <c r="K62" s="150" t="s">
        <v>138</v>
      </c>
      <c r="L62" s="150" t="s">
        <v>138</v>
      </c>
      <c r="M62" s="150">
        <v>59900</v>
      </c>
      <c r="N62" s="150">
        <v>50000</v>
      </c>
      <c r="O62" s="150">
        <v>44900</v>
      </c>
      <c r="P62" s="150">
        <v>65000</v>
      </c>
      <c r="Q62" s="150">
        <v>24900</v>
      </c>
      <c r="R62" s="150">
        <v>85000</v>
      </c>
      <c r="S62" s="150" t="s">
        <v>138</v>
      </c>
      <c r="T62" s="150" t="s">
        <v>138</v>
      </c>
      <c r="U62" s="150" t="s">
        <v>138</v>
      </c>
      <c r="V62" s="150" t="s">
        <v>138</v>
      </c>
      <c r="W62" s="150" t="s">
        <v>138</v>
      </c>
      <c r="X62" s="150" t="s">
        <v>138</v>
      </c>
      <c r="Y62" s="150" t="s">
        <v>138</v>
      </c>
      <c r="Z62" s="150" t="s">
        <v>138</v>
      </c>
      <c r="AA62" s="150" t="s">
        <v>138</v>
      </c>
      <c r="AB62" s="150" t="s">
        <v>138</v>
      </c>
      <c r="AC62" s="150" t="s">
        <v>138</v>
      </c>
      <c r="AD62" s="150" t="s">
        <v>138</v>
      </c>
      <c r="AE62" s="150" t="s">
        <v>138</v>
      </c>
      <c r="AF62" s="150" t="s">
        <v>138</v>
      </c>
      <c r="AG62" s="150" t="s">
        <v>138</v>
      </c>
      <c r="AH62" s="150" t="s">
        <v>138</v>
      </c>
      <c r="AI62" s="150" t="s">
        <v>138</v>
      </c>
      <c r="AJ62" s="150" t="s">
        <v>138</v>
      </c>
      <c r="AK62" s="150" t="s">
        <v>138</v>
      </c>
      <c r="AL62" s="150" t="s">
        <v>138</v>
      </c>
      <c r="AM62" s="150" t="s">
        <v>138</v>
      </c>
      <c r="AN62" s="150" t="s">
        <v>138</v>
      </c>
      <c r="AO62" s="150" t="s">
        <v>138</v>
      </c>
      <c r="AP62" s="150" t="s">
        <v>138</v>
      </c>
      <c r="AQ62" s="150" t="s">
        <v>138</v>
      </c>
      <c r="AR62" s="150" t="s">
        <v>138</v>
      </c>
      <c r="AS62" s="150" t="s">
        <v>138</v>
      </c>
      <c r="AT62" s="150" t="s">
        <v>138</v>
      </c>
      <c r="AU62" s="150" t="s">
        <v>138</v>
      </c>
      <c r="AV62" s="150" t="s">
        <v>138</v>
      </c>
      <c r="AW62" s="150" t="s">
        <v>138</v>
      </c>
      <c r="AX62" s="150" t="s">
        <v>138</v>
      </c>
      <c r="AY62" s="150" t="s">
        <v>138</v>
      </c>
      <c r="AZ62" s="150" t="s">
        <v>138</v>
      </c>
      <c r="BA62" s="150" t="s">
        <v>138</v>
      </c>
      <c r="BB62" s="150" t="s">
        <v>138</v>
      </c>
      <c r="BC62" s="150" t="s">
        <v>138</v>
      </c>
      <c r="BD62" s="150">
        <v>0</v>
      </c>
      <c r="BE62" s="150">
        <v>24900</v>
      </c>
      <c r="BF62" s="150" t="s">
        <v>138</v>
      </c>
      <c r="BG62" s="150" t="s">
        <v>138</v>
      </c>
      <c r="BH62" s="150" t="s">
        <v>138</v>
      </c>
      <c r="BI62" s="150" t="s">
        <v>138</v>
      </c>
      <c r="BJ62" s="150" t="s">
        <v>138</v>
      </c>
      <c r="BK62" s="150" t="s">
        <v>138</v>
      </c>
      <c r="BL62" s="150" t="s">
        <v>138</v>
      </c>
      <c r="BM62" s="150" t="s">
        <v>138</v>
      </c>
      <c r="BN62" s="150">
        <v>109900</v>
      </c>
      <c r="BO62" s="150">
        <v>109900</v>
      </c>
      <c r="BP62" s="150">
        <v>85000</v>
      </c>
      <c r="BQ62" s="150">
        <v>109900</v>
      </c>
      <c r="BR62" s="150">
        <v>109900</v>
      </c>
      <c r="BS62" s="150">
        <v>109900</v>
      </c>
      <c r="BT62" s="150">
        <v>109900</v>
      </c>
      <c r="BU62" s="150" t="s">
        <v>138</v>
      </c>
      <c r="BV62" s="150">
        <v>54900</v>
      </c>
      <c r="BW62" s="150">
        <v>0</v>
      </c>
      <c r="BX62" s="150" t="s">
        <v>158</v>
      </c>
      <c r="BY62" s="150" t="s">
        <v>158</v>
      </c>
      <c r="BZ62" s="150" t="s">
        <v>138</v>
      </c>
      <c r="CA62" s="150" t="s">
        <v>146</v>
      </c>
    </row>
    <row r="63" spans="1:80" s="152" customFormat="1" x14ac:dyDescent="0.2">
      <c r="A63" s="150" t="s">
        <v>698</v>
      </c>
      <c r="B63" s="150">
        <v>104023396</v>
      </c>
      <c r="C63" s="150" t="s">
        <v>765</v>
      </c>
      <c r="D63" s="150" t="str">
        <f t="shared" si="0"/>
        <v>Sony Xperia Z3 Compact fekete</v>
      </c>
      <c r="E63" s="150">
        <v>61999</v>
      </c>
      <c r="F63" s="150">
        <v>84900</v>
      </c>
      <c r="G63" s="150">
        <v>49990</v>
      </c>
      <c r="H63" s="150">
        <v>54990</v>
      </c>
      <c r="I63" s="150">
        <v>34910</v>
      </c>
      <c r="J63" s="150">
        <v>29910</v>
      </c>
      <c r="K63" s="150" t="s">
        <v>138</v>
      </c>
      <c r="L63" s="150" t="s">
        <v>138</v>
      </c>
      <c r="M63" s="150">
        <v>44990</v>
      </c>
      <c r="N63" s="150">
        <v>39910</v>
      </c>
      <c r="O63" s="150">
        <v>29990</v>
      </c>
      <c r="P63" s="150">
        <v>54910</v>
      </c>
      <c r="Q63" s="150">
        <v>9990</v>
      </c>
      <c r="R63" s="150">
        <v>74910</v>
      </c>
      <c r="S63" s="150" t="s">
        <v>138</v>
      </c>
      <c r="T63" s="150" t="s">
        <v>138</v>
      </c>
      <c r="U63" s="150" t="s">
        <v>138</v>
      </c>
      <c r="V63" s="150" t="s">
        <v>138</v>
      </c>
      <c r="W63" s="150" t="s">
        <v>138</v>
      </c>
      <c r="X63" s="150" t="s">
        <v>138</v>
      </c>
      <c r="Y63" s="150" t="s">
        <v>138</v>
      </c>
      <c r="Z63" s="150" t="s">
        <v>138</v>
      </c>
      <c r="AA63" s="150" t="s">
        <v>138</v>
      </c>
      <c r="AB63" s="150" t="s">
        <v>138</v>
      </c>
      <c r="AC63" s="150" t="s">
        <v>138</v>
      </c>
      <c r="AD63" s="150" t="s">
        <v>138</v>
      </c>
      <c r="AE63" s="150" t="s">
        <v>138</v>
      </c>
      <c r="AF63" s="150" t="s">
        <v>138</v>
      </c>
      <c r="AG63" s="150" t="s">
        <v>138</v>
      </c>
      <c r="AH63" s="150" t="s">
        <v>138</v>
      </c>
      <c r="AI63" s="150" t="s">
        <v>138</v>
      </c>
      <c r="AJ63" s="150" t="s">
        <v>138</v>
      </c>
      <c r="AK63" s="150" t="s">
        <v>138</v>
      </c>
      <c r="AL63" s="150" t="s">
        <v>138</v>
      </c>
      <c r="AM63" s="150" t="s">
        <v>138</v>
      </c>
      <c r="AN63" s="150" t="s">
        <v>138</v>
      </c>
      <c r="AO63" s="150" t="s">
        <v>138</v>
      </c>
      <c r="AP63" s="150" t="s">
        <v>138</v>
      </c>
      <c r="AQ63" s="150" t="s">
        <v>138</v>
      </c>
      <c r="AR63" s="150" t="s">
        <v>138</v>
      </c>
      <c r="AS63" s="150" t="s">
        <v>138</v>
      </c>
      <c r="AT63" s="150" t="s">
        <v>138</v>
      </c>
      <c r="AU63" s="150" t="s">
        <v>138</v>
      </c>
      <c r="AV63" s="150" t="s">
        <v>138</v>
      </c>
      <c r="AW63" s="150" t="s">
        <v>138</v>
      </c>
      <c r="AX63" s="150" t="s">
        <v>138</v>
      </c>
      <c r="AY63" s="150" t="s">
        <v>138</v>
      </c>
      <c r="AZ63" s="150" t="s">
        <v>138</v>
      </c>
      <c r="BA63" s="150" t="s">
        <v>138</v>
      </c>
      <c r="BB63" s="150" t="s">
        <v>138</v>
      </c>
      <c r="BC63" s="150" t="s">
        <v>138</v>
      </c>
      <c r="BD63" s="150" t="s">
        <v>138</v>
      </c>
      <c r="BE63" s="150" t="s">
        <v>138</v>
      </c>
      <c r="BF63" s="150" t="s">
        <v>138</v>
      </c>
      <c r="BG63" s="150" t="s">
        <v>138</v>
      </c>
      <c r="BH63" s="150" t="s">
        <v>138</v>
      </c>
      <c r="BI63" s="150" t="s">
        <v>138</v>
      </c>
      <c r="BJ63" s="150" t="s">
        <v>138</v>
      </c>
      <c r="BK63" s="150" t="s">
        <v>138</v>
      </c>
      <c r="BL63" s="150" t="s">
        <v>138</v>
      </c>
      <c r="BM63" s="150" t="s">
        <v>138</v>
      </c>
      <c r="BN63" s="150" t="s">
        <v>138</v>
      </c>
      <c r="BO63" s="150" t="s">
        <v>138</v>
      </c>
      <c r="BP63" s="150" t="s">
        <v>138</v>
      </c>
      <c r="BQ63" s="150" t="s">
        <v>138</v>
      </c>
      <c r="BR63" s="150" t="s">
        <v>138</v>
      </c>
      <c r="BS63" s="150" t="s">
        <v>138</v>
      </c>
      <c r="BT63" s="150" t="s">
        <v>138</v>
      </c>
      <c r="BU63" s="150" t="s">
        <v>138</v>
      </c>
      <c r="BV63" s="150">
        <v>44900</v>
      </c>
      <c r="BW63" s="150">
        <v>0</v>
      </c>
      <c r="BX63" s="150" t="s">
        <v>158</v>
      </c>
      <c r="BY63" s="150" t="s">
        <v>158</v>
      </c>
      <c r="BZ63" s="150" t="s">
        <v>138</v>
      </c>
      <c r="CA63" s="150" t="s">
        <v>146</v>
      </c>
      <c r="CB63" s="150"/>
    </row>
    <row r="64" spans="1:80" x14ac:dyDescent="0.2">
      <c r="A64" s="150" t="s">
        <v>698</v>
      </c>
      <c r="B64" s="150">
        <v>104029230</v>
      </c>
      <c r="C64" s="150" t="s">
        <v>766</v>
      </c>
      <c r="D64" s="150" t="str">
        <f t="shared" si="0"/>
        <v>Sony Xperia Z5 fekete</v>
      </c>
      <c r="E64" s="150">
        <v>162527</v>
      </c>
      <c r="F64" s="150">
        <v>229900</v>
      </c>
      <c r="G64" s="150">
        <v>149990</v>
      </c>
      <c r="H64" s="150">
        <v>159990</v>
      </c>
      <c r="I64" s="150">
        <v>79910</v>
      </c>
      <c r="J64" s="150">
        <v>69910</v>
      </c>
      <c r="K64" s="150" t="s">
        <v>138</v>
      </c>
      <c r="L64" s="150" t="s">
        <v>138</v>
      </c>
      <c r="M64" s="150">
        <v>144990</v>
      </c>
      <c r="N64" s="150">
        <v>84910</v>
      </c>
      <c r="O64" s="150">
        <v>129990</v>
      </c>
      <c r="P64" s="150">
        <v>99910</v>
      </c>
      <c r="Q64" s="150">
        <v>109990</v>
      </c>
      <c r="R64" s="150">
        <v>119910</v>
      </c>
      <c r="S64" s="150" t="s">
        <v>138</v>
      </c>
      <c r="T64" s="150" t="s">
        <v>138</v>
      </c>
      <c r="U64" s="150" t="s">
        <v>138</v>
      </c>
      <c r="V64" s="150" t="s">
        <v>138</v>
      </c>
      <c r="W64" s="150" t="s">
        <v>138</v>
      </c>
      <c r="X64" s="150" t="s">
        <v>138</v>
      </c>
      <c r="Y64" s="150" t="s">
        <v>138</v>
      </c>
      <c r="Z64" s="150" t="s">
        <v>138</v>
      </c>
      <c r="AA64" s="150" t="s">
        <v>138</v>
      </c>
      <c r="AB64" s="150" t="s">
        <v>138</v>
      </c>
      <c r="AC64" s="150" t="s">
        <v>138</v>
      </c>
      <c r="AD64" s="150" t="s">
        <v>138</v>
      </c>
      <c r="AE64" s="150" t="s">
        <v>138</v>
      </c>
      <c r="AF64" s="150" t="s">
        <v>138</v>
      </c>
      <c r="AG64" s="150" t="s">
        <v>138</v>
      </c>
      <c r="AH64" s="150" t="s">
        <v>138</v>
      </c>
      <c r="AI64" s="150" t="s">
        <v>138</v>
      </c>
      <c r="AJ64" s="150" t="s">
        <v>138</v>
      </c>
      <c r="AK64" s="150" t="s">
        <v>138</v>
      </c>
      <c r="AL64" s="150" t="s">
        <v>138</v>
      </c>
      <c r="AM64" s="150" t="s">
        <v>138</v>
      </c>
      <c r="AN64" s="150" t="s">
        <v>138</v>
      </c>
      <c r="AO64" s="150" t="s">
        <v>138</v>
      </c>
      <c r="AP64" s="150" t="s">
        <v>138</v>
      </c>
      <c r="AQ64" s="150" t="s">
        <v>138</v>
      </c>
      <c r="AR64" s="150" t="s">
        <v>138</v>
      </c>
      <c r="AS64" s="150" t="s">
        <v>138</v>
      </c>
      <c r="AT64" s="150" t="s">
        <v>138</v>
      </c>
      <c r="AU64" s="150" t="s">
        <v>138</v>
      </c>
      <c r="AV64" s="150" t="s">
        <v>138</v>
      </c>
      <c r="AW64" s="150" t="s">
        <v>138</v>
      </c>
      <c r="AX64" s="150" t="s">
        <v>138</v>
      </c>
      <c r="AY64" s="150" t="s">
        <v>138</v>
      </c>
      <c r="AZ64" s="150" t="s">
        <v>138</v>
      </c>
      <c r="BA64" s="150" t="s">
        <v>138</v>
      </c>
      <c r="BB64" s="150" t="s">
        <v>138</v>
      </c>
      <c r="BC64" s="150" t="s">
        <v>138</v>
      </c>
      <c r="BD64" s="150" t="s">
        <v>138</v>
      </c>
      <c r="BE64" s="150" t="s">
        <v>138</v>
      </c>
      <c r="BF64" s="150" t="s">
        <v>138</v>
      </c>
      <c r="BG64" s="150" t="s">
        <v>138</v>
      </c>
      <c r="BH64" s="150" t="s">
        <v>138</v>
      </c>
      <c r="BI64" s="150" t="s">
        <v>138</v>
      </c>
      <c r="BJ64" s="150" t="s">
        <v>138</v>
      </c>
      <c r="BK64" s="150" t="s">
        <v>138</v>
      </c>
      <c r="BL64" s="150" t="s">
        <v>138</v>
      </c>
      <c r="BM64" s="150" t="s">
        <v>138</v>
      </c>
      <c r="BN64" s="150" t="s">
        <v>138</v>
      </c>
      <c r="BO64" s="150" t="s">
        <v>138</v>
      </c>
      <c r="BP64" s="150" t="s">
        <v>138</v>
      </c>
      <c r="BQ64" s="150" t="s">
        <v>138</v>
      </c>
      <c r="BR64" s="150" t="s">
        <v>138</v>
      </c>
      <c r="BS64" s="150" t="s">
        <v>138</v>
      </c>
      <c r="BT64" s="150" t="s">
        <v>138</v>
      </c>
      <c r="BU64" s="150" t="s">
        <v>138</v>
      </c>
      <c r="BV64" s="150">
        <v>137900</v>
      </c>
      <c r="BW64" s="150">
        <v>79900</v>
      </c>
      <c r="BX64" s="150">
        <v>4900</v>
      </c>
      <c r="BY64" s="150">
        <v>0</v>
      </c>
      <c r="BZ64" s="150" t="s">
        <v>138</v>
      </c>
      <c r="CA64" s="150" t="s">
        <v>149</v>
      </c>
    </row>
    <row r="65" spans="1:79" x14ac:dyDescent="0.2">
      <c r="A65" s="150" t="s">
        <v>698</v>
      </c>
      <c r="B65" s="150">
        <v>104029175</v>
      </c>
      <c r="C65" s="150" t="s">
        <v>767</v>
      </c>
      <c r="D65" s="150" t="str">
        <f t="shared" si="0"/>
        <v>Sony Xperia Z5 Compact fekete</v>
      </c>
      <c r="E65" s="150">
        <v>130358</v>
      </c>
      <c r="F65" s="150">
        <v>179900</v>
      </c>
      <c r="G65" s="150">
        <v>119990</v>
      </c>
      <c r="H65" s="150">
        <v>129990</v>
      </c>
      <c r="I65" s="150">
        <v>59910</v>
      </c>
      <c r="J65" s="150">
        <v>49910</v>
      </c>
      <c r="K65" s="150" t="s">
        <v>138</v>
      </c>
      <c r="L65" s="150" t="s">
        <v>138</v>
      </c>
      <c r="M65" s="150">
        <v>114990</v>
      </c>
      <c r="N65" s="150">
        <v>64910</v>
      </c>
      <c r="O65" s="150">
        <v>99990</v>
      </c>
      <c r="P65" s="150">
        <v>79910</v>
      </c>
      <c r="Q65" s="150">
        <v>79990</v>
      </c>
      <c r="R65" s="150">
        <v>99910</v>
      </c>
      <c r="S65" s="150" t="s">
        <v>138</v>
      </c>
      <c r="T65" s="150" t="s">
        <v>138</v>
      </c>
      <c r="U65" s="150" t="s">
        <v>138</v>
      </c>
      <c r="V65" s="150" t="s">
        <v>138</v>
      </c>
      <c r="W65" s="150" t="s">
        <v>138</v>
      </c>
      <c r="X65" s="150" t="s">
        <v>138</v>
      </c>
      <c r="Y65" s="150" t="s">
        <v>138</v>
      </c>
      <c r="Z65" s="150" t="s">
        <v>138</v>
      </c>
      <c r="AA65" s="150" t="s">
        <v>138</v>
      </c>
      <c r="AB65" s="150" t="s">
        <v>138</v>
      </c>
      <c r="AC65" s="150" t="s">
        <v>138</v>
      </c>
      <c r="AD65" s="150" t="s">
        <v>138</v>
      </c>
      <c r="AE65" s="150" t="s">
        <v>138</v>
      </c>
      <c r="AF65" s="150" t="s">
        <v>138</v>
      </c>
      <c r="AG65" s="150" t="s">
        <v>138</v>
      </c>
      <c r="AH65" s="150" t="s">
        <v>138</v>
      </c>
      <c r="AI65" s="150" t="s">
        <v>138</v>
      </c>
      <c r="AJ65" s="150" t="s">
        <v>138</v>
      </c>
      <c r="AK65" s="150" t="s">
        <v>138</v>
      </c>
      <c r="AL65" s="150" t="s">
        <v>138</v>
      </c>
      <c r="AM65" s="150" t="s">
        <v>138</v>
      </c>
      <c r="AN65" s="150" t="s">
        <v>138</v>
      </c>
      <c r="AO65" s="150" t="s">
        <v>138</v>
      </c>
      <c r="AP65" s="150" t="s">
        <v>138</v>
      </c>
      <c r="AQ65" s="150" t="s">
        <v>138</v>
      </c>
      <c r="AR65" s="150" t="s">
        <v>138</v>
      </c>
      <c r="AS65" s="150" t="s">
        <v>138</v>
      </c>
      <c r="AT65" s="150" t="s">
        <v>138</v>
      </c>
      <c r="AU65" s="150" t="s">
        <v>138</v>
      </c>
      <c r="AV65" s="150" t="s">
        <v>138</v>
      </c>
      <c r="AW65" s="150" t="s">
        <v>138</v>
      </c>
      <c r="AX65" s="150" t="s">
        <v>138</v>
      </c>
      <c r="AY65" s="150" t="s">
        <v>138</v>
      </c>
      <c r="AZ65" s="150" t="s">
        <v>138</v>
      </c>
      <c r="BA65" s="150" t="s">
        <v>138</v>
      </c>
      <c r="BB65" s="150" t="s">
        <v>138</v>
      </c>
      <c r="BC65" s="150" t="s">
        <v>138</v>
      </c>
      <c r="BD65" s="150" t="s">
        <v>138</v>
      </c>
      <c r="BE65" s="150" t="s">
        <v>138</v>
      </c>
      <c r="BF65" s="150" t="s">
        <v>138</v>
      </c>
      <c r="BG65" s="150" t="s">
        <v>138</v>
      </c>
      <c r="BH65" s="150" t="s">
        <v>138</v>
      </c>
      <c r="BI65" s="150" t="s">
        <v>138</v>
      </c>
      <c r="BJ65" s="150" t="s">
        <v>138</v>
      </c>
      <c r="BK65" s="150" t="s">
        <v>138</v>
      </c>
      <c r="BL65" s="150" t="s">
        <v>138</v>
      </c>
      <c r="BM65" s="150" t="s">
        <v>138</v>
      </c>
      <c r="BN65" s="150" t="s">
        <v>138</v>
      </c>
      <c r="BO65" s="150" t="s">
        <v>138</v>
      </c>
      <c r="BP65" s="150" t="s">
        <v>138</v>
      </c>
      <c r="BQ65" s="150" t="s">
        <v>138</v>
      </c>
      <c r="BR65" s="150" t="s">
        <v>138</v>
      </c>
      <c r="BS65" s="150" t="s">
        <v>138</v>
      </c>
      <c r="BT65" s="150" t="s">
        <v>138</v>
      </c>
      <c r="BU65" s="150" t="s">
        <v>138</v>
      </c>
      <c r="BV65" s="150">
        <v>107900</v>
      </c>
      <c r="BW65" s="150">
        <v>49900</v>
      </c>
      <c r="BX65" s="150">
        <v>0</v>
      </c>
      <c r="BY65" s="150" t="s">
        <v>158</v>
      </c>
      <c r="BZ65" s="150" t="s">
        <v>138</v>
      </c>
      <c r="CA65" s="150" t="s">
        <v>149</v>
      </c>
    </row>
    <row r="66" spans="1:79" x14ac:dyDescent="0.2">
      <c r="A66" s="150" t="s">
        <v>707</v>
      </c>
      <c r="B66" s="150">
        <v>104023981</v>
      </c>
      <c r="C66" s="150" t="s">
        <v>768</v>
      </c>
      <c r="D66" s="150" t="str">
        <f t="shared" si="0"/>
        <v>Tecdesk 900 fehér</v>
      </c>
      <c r="E66" s="150">
        <v>16885</v>
      </c>
      <c r="F66" s="150">
        <v>22900</v>
      </c>
      <c r="G66" s="150">
        <v>2500</v>
      </c>
      <c r="H66" s="150">
        <v>9900</v>
      </c>
      <c r="I66" s="150">
        <v>20400</v>
      </c>
      <c r="J66" s="150">
        <v>13000</v>
      </c>
      <c r="K66" s="150" t="s">
        <v>138</v>
      </c>
      <c r="L66" s="150" t="s">
        <v>138</v>
      </c>
      <c r="M66" s="150" t="s">
        <v>138</v>
      </c>
      <c r="N66" s="150" t="s">
        <v>138</v>
      </c>
      <c r="O66" s="150" t="s">
        <v>138</v>
      </c>
      <c r="P66" s="150" t="s">
        <v>138</v>
      </c>
      <c r="Q66" s="150" t="s">
        <v>138</v>
      </c>
      <c r="R66" s="150" t="s">
        <v>138</v>
      </c>
      <c r="S66" s="150" t="s">
        <v>138</v>
      </c>
      <c r="T66" s="150" t="s">
        <v>138</v>
      </c>
      <c r="U66" s="150" t="s">
        <v>138</v>
      </c>
      <c r="V66" s="150" t="s">
        <v>138</v>
      </c>
      <c r="W66" s="150" t="s">
        <v>138</v>
      </c>
      <c r="X66" s="150" t="s">
        <v>138</v>
      </c>
      <c r="Y66" s="150" t="s">
        <v>138</v>
      </c>
      <c r="Z66" s="150" t="s">
        <v>138</v>
      </c>
      <c r="AA66" s="150" t="s">
        <v>138</v>
      </c>
      <c r="AB66" s="150" t="s">
        <v>138</v>
      </c>
      <c r="AC66" s="150" t="s">
        <v>138</v>
      </c>
      <c r="AD66" s="150" t="s">
        <v>138</v>
      </c>
      <c r="AE66" s="150" t="s">
        <v>138</v>
      </c>
      <c r="AF66" s="150" t="s">
        <v>138</v>
      </c>
      <c r="AG66" s="150" t="s">
        <v>138</v>
      </c>
      <c r="AH66" s="150" t="s">
        <v>138</v>
      </c>
      <c r="AI66" s="150" t="s">
        <v>138</v>
      </c>
      <c r="AJ66" s="150" t="s">
        <v>138</v>
      </c>
      <c r="AK66" s="150" t="s">
        <v>138</v>
      </c>
      <c r="AL66" s="150" t="s">
        <v>138</v>
      </c>
      <c r="AM66" s="150" t="s">
        <v>138</v>
      </c>
      <c r="AN66" s="150" t="s">
        <v>138</v>
      </c>
      <c r="AO66" s="150" t="s">
        <v>138</v>
      </c>
      <c r="AP66" s="150" t="s">
        <v>138</v>
      </c>
      <c r="AQ66" s="150" t="s">
        <v>138</v>
      </c>
      <c r="AR66" s="150" t="s">
        <v>138</v>
      </c>
      <c r="AS66" s="150" t="s">
        <v>138</v>
      </c>
      <c r="AT66" s="150" t="s">
        <v>138</v>
      </c>
      <c r="AU66" s="150" t="s">
        <v>138</v>
      </c>
      <c r="AV66" s="150" t="s">
        <v>138</v>
      </c>
      <c r="AW66" s="150" t="s">
        <v>138</v>
      </c>
      <c r="AX66" s="150" t="s">
        <v>138</v>
      </c>
      <c r="AY66" s="150" t="s">
        <v>138</v>
      </c>
      <c r="AZ66" s="150" t="s">
        <v>138</v>
      </c>
      <c r="BA66" s="150" t="s">
        <v>138</v>
      </c>
      <c r="BB66" s="150" t="s">
        <v>138</v>
      </c>
      <c r="BC66" s="150" t="s">
        <v>138</v>
      </c>
      <c r="BD66" s="150" t="s">
        <v>138</v>
      </c>
      <c r="BE66" s="150" t="s">
        <v>138</v>
      </c>
      <c r="BF66" s="150" t="s">
        <v>138</v>
      </c>
      <c r="BG66" s="150" t="s">
        <v>138</v>
      </c>
      <c r="BH66" s="150" t="s">
        <v>138</v>
      </c>
      <c r="BI66" s="150" t="s">
        <v>138</v>
      </c>
      <c r="BJ66" s="150" t="s">
        <v>138</v>
      </c>
      <c r="BK66" s="150" t="s">
        <v>138</v>
      </c>
      <c r="BL66" s="150" t="s">
        <v>138</v>
      </c>
      <c r="BM66" s="150" t="s">
        <v>138</v>
      </c>
      <c r="BN66" s="150" t="s">
        <v>138</v>
      </c>
      <c r="BO66" s="150" t="s">
        <v>138</v>
      </c>
      <c r="BP66" s="150" t="s">
        <v>138</v>
      </c>
      <c r="BQ66" s="150" t="s">
        <v>138</v>
      </c>
      <c r="BR66" s="150" t="s">
        <v>138</v>
      </c>
      <c r="BS66" s="150">
        <v>22900</v>
      </c>
      <c r="BT66" s="150" t="s">
        <v>138</v>
      </c>
      <c r="BU66" s="150" t="s">
        <v>138</v>
      </c>
      <c r="BV66" s="150" t="s">
        <v>138</v>
      </c>
      <c r="BW66" s="150" t="s">
        <v>138</v>
      </c>
      <c r="BX66" s="150" t="s">
        <v>138</v>
      </c>
      <c r="BY66" s="150" t="s">
        <v>138</v>
      </c>
      <c r="BZ66" s="150" t="s">
        <v>138</v>
      </c>
      <c r="CA66" s="150" t="s">
        <v>158</v>
      </c>
    </row>
    <row r="67" spans="1:79" x14ac:dyDescent="0.2">
      <c r="A67" s="150" t="s">
        <v>707</v>
      </c>
      <c r="B67" s="150">
        <v>104018918</v>
      </c>
      <c r="C67" s="150" t="s">
        <v>769</v>
      </c>
      <c r="D67" s="150" t="str">
        <f t="shared" si="0"/>
        <v>Vállalati Mini Bázis fehér</v>
      </c>
      <c r="E67" s="150">
        <v>78637</v>
      </c>
      <c r="F67" s="150">
        <v>89900</v>
      </c>
      <c r="G67" s="150" t="s">
        <v>138</v>
      </c>
      <c r="H67" s="150" t="s">
        <v>138</v>
      </c>
      <c r="I67" s="150" t="s">
        <v>138</v>
      </c>
      <c r="J67" s="150" t="s">
        <v>138</v>
      </c>
      <c r="K67" s="150" t="s">
        <v>138</v>
      </c>
      <c r="L67" s="150" t="s">
        <v>138</v>
      </c>
      <c r="M67" s="150" t="s">
        <v>138</v>
      </c>
      <c r="N67" s="150" t="s">
        <v>138</v>
      </c>
      <c r="O67" s="150" t="s">
        <v>138</v>
      </c>
      <c r="P67" s="150" t="s">
        <v>138</v>
      </c>
      <c r="Q67" s="150" t="s">
        <v>138</v>
      </c>
      <c r="R67" s="150" t="s">
        <v>138</v>
      </c>
      <c r="S67" s="150" t="s">
        <v>138</v>
      </c>
      <c r="T67" s="150" t="s">
        <v>138</v>
      </c>
      <c r="U67" s="150" t="s">
        <v>138</v>
      </c>
      <c r="V67" s="150" t="s">
        <v>138</v>
      </c>
      <c r="W67" s="150" t="s">
        <v>138</v>
      </c>
      <c r="X67" s="150" t="s">
        <v>138</v>
      </c>
      <c r="Y67" s="150" t="s">
        <v>138</v>
      </c>
      <c r="Z67" s="150" t="s">
        <v>138</v>
      </c>
      <c r="AA67" s="150" t="s">
        <v>138</v>
      </c>
      <c r="AB67" s="150" t="s">
        <v>138</v>
      </c>
      <c r="AC67" s="150" t="s">
        <v>138</v>
      </c>
      <c r="AD67" s="150" t="s">
        <v>138</v>
      </c>
      <c r="AE67" s="150" t="s">
        <v>138</v>
      </c>
      <c r="AF67" s="150" t="s">
        <v>138</v>
      </c>
      <c r="AG67" s="150" t="s">
        <v>138</v>
      </c>
      <c r="AH67" s="150" t="s">
        <v>138</v>
      </c>
      <c r="AI67" s="150" t="s">
        <v>138</v>
      </c>
      <c r="AJ67" s="150" t="s">
        <v>138</v>
      </c>
      <c r="AK67" s="150" t="s">
        <v>138</v>
      </c>
      <c r="AL67" s="150" t="s">
        <v>138</v>
      </c>
      <c r="AM67" s="150" t="s">
        <v>138</v>
      </c>
      <c r="AN67" s="150" t="s">
        <v>138</v>
      </c>
      <c r="AO67" s="150" t="s">
        <v>138</v>
      </c>
      <c r="AP67" s="150" t="s">
        <v>138</v>
      </c>
      <c r="AQ67" s="150" t="s">
        <v>138</v>
      </c>
      <c r="AR67" s="150" t="s">
        <v>138</v>
      </c>
      <c r="AS67" s="150" t="s">
        <v>138</v>
      </c>
      <c r="AT67" s="150" t="s">
        <v>138</v>
      </c>
      <c r="AU67" s="150" t="s">
        <v>138</v>
      </c>
      <c r="AV67" s="150" t="s">
        <v>138</v>
      </c>
      <c r="AW67" s="150" t="s">
        <v>138</v>
      </c>
      <c r="AX67" s="150" t="s">
        <v>138</v>
      </c>
      <c r="AY67" s="150" t="s">
        <v>138</v>
      </c>
      <c r="AZ67" s="150" t="s">
        <v>138</v>
      </c>
      <c r="BA67" s="150" t="s">
        <v>138</v>
      </c>
      <c r="BB67" s="150" t="s">
        <v>138</v>
      </c>
      <c r="BC67" s="150" t="s">
        <v>138</v>
      </c>
      <c r="BD67" s="150" t="s">
        <v>138</v>
      </c>
      <c r="BE67" s="150" t="s">
        <v>138</v>
      </c>
      <c r="BF67" s="150" t="s">
        <v>138</v>
      </c>
      <c r="BG67" s="150" t="s">
        <v>138</v>
      </c>
      <c r="BH67" s="150" t="s">
        <v>138</v>
      </c>
      <c r="BI67" s="150" t="s">
        <v>138</v>
      </c>
      <c r="BJ67" s="150" t="s">
        <v>138</v>
      </c>
      <c r="BK67" s="150" t="s">
        <v>138</v>
      </c>
      <c r="BL67" s="150" t="s">
        <v>138</v>
      </c>
      <c r="BM67" s="150" t="s">
        <v>138</v>
      </c>
      <c r="BN67" s="150" t="s">
        <v>138</v>
      </c>
      <c r="BO67" s="150" t="s">
        <v>138</v>
      </c>
      <c r="BP67" s="150" t="s">
        <v>138</v>
      </c>
      <c r="BQ67" s="150" t="s">
        <v>138</v>
      </c>
      <c r="BR67" s="150" t="s">
        <v>138</v>
      </c>
      <c r="BS67" s="150" t="s">
        <v>138</v>
      </c>
      <c r="BT67" s="150" t="s">
        <v>138</v>
      </c>
      <c r="BU67" s="150" t="s">
        <v>138</v>
      </c>
      <c r="BV67" s="150" t="s">
        <v>138</v>
      </c>
      <c r="BW67" s="150" t="s">
        <v>138</v>
      </c>
      <c r="BX67" s="150" t="s">
        <v>138</v>
      </c>
      <c r="BY67" s="150" t="s">
        <v>138</v>
      </c>
      <c r="BZ67" s="150" t="s">
        <v>138</v>
      </c>
      <c r="CA67" s="150" t="s">
        <v>158</v>
      </c>
    </row>
    <row r="68" spans="1:79" x14ac:dyDescent="0.2">
      <c r="A68" s="150" t="s">
        <v>698</v>
      </c>
      <c r="B68" s="150">
        <v>104030832</v>
      </c>
      <c r="C68" s="150" t="s">
        <v>770</v>
      </c>
      <c r="D68" s="150" t="str">
        <f t="shared" ref="D68:D75" si="1">CONCATENATE(C68," ",A68)</f>
        <v>VF Smart Platinum 7 32GB fekete</v>
      </c>
      <c r="E68" s="150">
        <v>83987</v>
      </c>
      <c r="F68" s="150">
        <v>119900</v>
      </c>
      <c r="G68" s="150">
        <v>72900</v>
      </c>
      <c r="H68" s="150">
        <v>77900</v>
      </c>
      <c r="I68" s="150">
        <v>47000</v>
      </c>
      <c r="J68" s="150">
        <v>42000</v>
      </c>
      <c r="K68" s="150" t="s">
        <v>138</v>
      </c>
      <c r="L68" s="150" t="s">
        <v>138</v>
      </c>
      <c r="M68" s="150">
        <v>67900</v>
      </c>
      <c r="N68" s="150">
        <v>52000</v>
      </c>
      <c r="O68" s="150">
        <v>52900</v>
      </c>
      <c r="P68" s="150">
        <v>67000</v>
      </c>
      <c r="Q68" s="150">
        <v>32900</v>
      </c>
      <c r="R68" s="150">
        <v>87000</v>
      </c>
      <c r="S68" s="150" t="s">
        <v>138</v>
      </c>
      <c r="T68" s="150" t="s">
        <v>138</v>
      </c>
      <c r="U68" s="150" t="s">
        <v>138</v>
      </c>
      <c r="V68" s="150" t="s">
        <v>138</v>
      </c>
      <c r="W68" s="150" t="s">
        <v>138</v>
      </c>
      <c r="X68" s="150" t="s">
        <v>138</v>
      </c>
      <c r="Y68" s="150" t="s">
        <v>138</v>
      </c>
      <c r="Z68" s="150" t="s">
        <v>138</v>
      </c>
      <c r="AA68" s="150" t="s">
        <v>138</v>
      </c>
      <c r="AB68" s="150" t="s">
        <v>138</v>
      </c>
      <c r="AC68" s="150" t="s">
        <v>138</v>
      </c>
      <c r="AD68" s="150" t="s">
        <v>138</v>
      </c>
      <c r="AE68" s="150" t="s">
        <v>138</v>
      </c>
      <c r="AF68" s="150" t="s">
        <v>138</v>
      </c>
      <c r="AG68" s="150" t="s">
        <v>138</v>
      </c>
      <c r="AH68" s="150" t="s">
        <v>138</v>
      </c>
      <c r="AI68" s="150" t="s">
        <v>138</v>
      </c>
      <c r="AJ68" s="150" t="s">
        <v>138</v>
      </c>
      <c r="AK68" s="150" t="s">
        <v>138</v>
      </c>
      <c r="AL68" s="150" t="s">
        <v>138</v>
      </c>
      <c r="AM68" s="150" t="s">
        <v>138</v>
      </c>
      <c r="AN68" s="150" t="s">
        <v>138</v>
      </c>
      <c r="AO68" s="150" t="s">
        <v>138</v>
      </c>
      <c r="AP68" s="150" t="s">
        <v>138</v>
      </c>
      <c r="AQ68" s="150" t="s">
        <v>138</v>
      </c>
      <c r="AR68" s="150" t="s">
        <v>138</v>
      </c>
      <c r="AS68" s="150" t="s">
        <v>138</v>
      </c>
      <c r="AT68" s="150" t="s">
        <v>138</v>
      </c>
      <c r="AU68" s="150" t="s">
        <v>138</v>
      </c>
      <c r="AV68" s="150" t="s">
        <v>138</v>
      </c>
      <c r="AW68" s="150" t="s">
        <v>138</v>
      </c>
      <c r="AX68" s="150" t="s">
        <v>138</v>
      </c>
      <c r="AY68" s="150" t="s">
        <v>138</v>
      </c>
      <c r="AZ68" s="150" t="s">
        <v>138</v>
      </c>
      <c r="BA68" s="150" t="s">
        <v>138</v>
      </c>
      <c r="BB68" s="150" t="s">
        <v>138</v>
      </c>
      <c r="BC68" s="150" t="s">
        <v>138</v>
      </c>
      <c r="BD68" s="150">
        <v>0</v>
      </c>
      <c r="BE68" s="150">
        <v>24900</v>
      </c>
      <c r="BF68" s="150" t="s">
        <v>138</v>
      </c>
      <c r="BG68" s="150" t="s">
        <v>138</v>
      </c>
      <c r="BH68" s="150" t="s">
        <v>138</v>
      </c>
      <c r="BI68" s="150" t="s">
        <v>138</v>
      </c>
      <c r="BJ68" s="150" t="s">
        <v>138</v>
      </c>
      <c r="BK68" s="150" t="s">
        <v>138</v>
      </c>
      <c r="BL68" s="150" t="s">
        <v>138</v>
      </c>
      <c r="BM68" s="150" t="s">
        <v>138</v>
      </c>
      <c r="BN68" s="150">
        <v>119900</v>
      </c>
      <c r="BO68" s="150">
        <v>119900</v>
      </c>
      <c r="BP68" s="150">
        <v>95000</v>
      </c>
      <c r="BQ68" s="150">
        <v>119900</v>
      </c>
      <c r="BR68" s="150">
        <v>119900</v>
      </c>
      <c r="BS68" s="150">
        <v>119900</v>
      </c>
      <c r="BT68" s="150">
        <v>119900</v>
      </c>
      <c r="BU68" s="150" t="s">
        <v>138</v>
      </c>
      <c r="BV68" s="150">
        <v>59900</v>
      </c>
      <c r="BW68" s="150">
        <v>4900</v>
      </c>
      <c r="BX68" s="150" t="s">
        <v>158</v>
      </c>
      <c r="BY68" s="150" t="s">
        <v>158</v>
      </c>
      <c r="BZ68" s="150" t="s">
        <v>138</v>
      </c>
      <c r="CA68" s="150" t="s">
        <v>146</v>
      </c>
    </row>
    <row r="69" spans="1:79" x14ac:dyDescent="0.2">
      <c r="A69" s="150" t="s">
        <v>698</v>
      </c>
      <c r="B69" s="150">
        <v>104028731</v>
      </c>
      <c r="C69" s="150" t="s">
        <v>771</v>
      </c>
      <c r="D69" s="150" t="str">
        <f t="shared" si="1"/>
        <v>Vodafone Smart Grand fekete</v>
      </c>
      <c r="E69" s="150">
        <v>17540</v>
      </c>
      <c r="F69" s="150">
        <v>24900</v>
      </c>
      <c r="G69" s="150">
        <v>5990</v>
      </c>
      <c r="H69" s="150">
        <v>10990</v>
      </c>
      <c r="I69" s="150">
        <v>18910</v>
      </c>
      <c r="J69" s="150">
        <v>13910</v>
      </c>
      <c r="K69" s="150" t="s">
        <v>138</v>
      </c>
      <c r="L69" s="150" t="s">
        <v>138</v>
      </c>
      <c r="M69" s="150">
        <v>990</v>
      </c>
      <c r="N69" s="150">
        <v>23910</v>
      </c>
      <c r="O69" s="150">
        <v>0</v>
      </c>
      <c r="P69" s="150">
        <v>24900</v>
      </c>
      <c r="Q69" s="150">
        <v>0</v>
      </c>
      <c r="R69" s="150">
        <v>24900</v>
      </c>
      <c r="S69" s="150" t="s">
        <v>138</v>
      </c>
      <c r="T69" s="150" t="s">
        <v>138</v>
      </c>
      <c r="U69" s="150" t="s">
        <v>138</v>
      </c>
      <c r="V69" s="150" t="s">
        <v>138</v>
      </c>
      <c r="W69" s="150" t="s">
        <v>138</v>
      </c>
      <c r="X69" s="150" t="s">
        <v>138</v>
      </c>
      <c r="Y69" s="150" t="s">
        <v>138</v>
      </c>
      <c r="Z69" s="150" t="s">
        <v>138</v>
      </c>
      <c r="AA69" s="150" t="s">
        <v>138</v>
      </c>
      <c r="AB69" s="150" t="s">
        <v>138</v>
      </c>
      <c r="AC69" s="150" t="s">
        <v>138</v>
      </c>
      <c r="AD69" s="150" t="s">
        <v>138</v>
      </c>
      <c r="AE69" s="150" t="s">
        <v>138</v>
      </c>
      <c r="AF69" s="150" t="s">
        <v>138</v>
      </c>
      <c r="AG69" s="150" t="s">
        <v>138</v>
      </c>
      <c r="AH69" s="150" t="s">
        <v>138</v>
      </c>
      <c r="AI69" s="150" t="s">
        <v>138</v>
      </c>
      <c r="AJ69" s="150" t="s">
        <v>138</v>
      </c>
      <c r="AK69" s="150" t="s">
        <v>138</v>
      </c>
      <c r="AL69" s="150" t="s">
        <v>138</v>
      </c>
      <c r="AM69" s="150" t="s">
        <v>138</v>
      </c>
      <c r="AN69" s="150" t="s">
        <v>138</v>
      </c>
      <c r="AO69" s="150" t="s">
        <v>138</v>
      </c>
      <c r="AP69" s="150" t="s">
        <v>138</v>
      </c>
      <c r="AQ69" s="150" t="s">
        <v>138</v>
      </c>
      <c r="AR69" s="150" t="s">
        <v>138</v>
      </c>
      <c r="AS69" s="150" t="s">
        <v>138</v>
      </c>
      <c r="AT69" s="150" t="s">
        <v>138</v>
      </c>
      <c r="AU69" s="150" t="s">
        <v>138</v>
      </c>
      <c r="AV69" s="150" t="s">
        <v>138</v>
      </c>
      <c r="AW69" s="150" t="s">
        <v>138</v>
      </c>
      <c r="AX69" s="150" t="s">
        <v>138</v>
      </c>
      <c r="AY69" s="150" t="s">
        <v>138</v>
      </c>
      <c r="AZ69" s="150" t="s">
        <v>138</v>
      </c>
      <c r="BA69" s="150" t="s">
        <v>138</v>
      </c>
      <c r="BB69" s="150" t="s">
        <v>138</v>
      </c>
      <c r="BC69" s="150" t="s">
        <v>138</v>
      </c>
      <c r="BD69" s="150" t="s">
        <v>138</v>
      </c>
      <c r="BE69" s="150" t="s">
        <v>138</v>
      </c>
      <c r="BF69" s="150" t="s">
        <v>138</v>
      </c>
      <c r="BG69" s="150" t="s">
        <v>138</v>
      </c>
      <c r="BH69" s="150" t="s">
        <v>138</v>
      </c>
      <c r="BI69" s="150" t="s">
        <v>138</v>
      </c>
      <c r="BJ69" s="150" t="s">
        <v>138</v>
      </c>
      <c r="BK69" s="150" t="s">
        <v>138</v>
      </c>
      <c r="BL69" s="150" t="s">
        <v>138</v>
      </c>
      <c r="BM69" s="150" t="s">
        <v>138</v>
      </c>
      <c r="BN69" s="150" t="s">
        <v>138</v>
      </c>
      <c r="BO69" s="150" t="s">
        <v>138</v>
      </c>
      <c r="BP69" s="150" t="s">
        <v>138</v>
      </c>
      <c r="BQ69" s="150" t="s">
        <v>138</v>
      </c>
      <c r="BR69" s="150" t="s">
        <v>138</v>
      </c>
      <c r="BS69" s="150" t="s">
        <v>138</v>
      </c>
      <c r="BT69" s="150" t="s">
        <v>138</v>
      </c>
      <c r="BU69" s="150" t="s">
        <v>138</v>
      </c>
      <c r="BV69" s="150">
        <v>0</v>
      </c>
      <c r="BW69" s="150" t="s">
        <v>158</v>
      </c>
      <c r="BX69" s="150" t="s">
        <v>158</v>
      </c>
      <c r="BY69" s="150" t="s">
        <v>158</v>
      </c>
      <c r="BZ69" s="150" t="s">
        <v>138</v>
      </c>
      <c r="CA69" s="150" t="s">
        <v>139</v>
      </c>
    </row>
    <row r="70" spans="1:79" x14ac:dyDescent="0.2">
      <c r="A70" s="150" t="s">
        <v>698</v>
      </c>
      <c r="B70" s="150">
        <v>104031271</v>
      </c>
      <c r="C70" s="150" t="s">
        <v>772</v>
      </c>
      <c r="D70" s="150" t="str">
        <f t="shared" si="1"/>
        <v>Vodafone Smart Mini 7 fekete</v>
      </c>
      <c r="E70" s="150">
        <v>12300</v>
      </c>
      <c r="F70" s="150">
        <v>16900</v>
      </c>
      <c r="G70" s="150">
        <v>0</v>
      </c>
      <c r="H70" s="150">
        <v>5000</v>
      </c>
      <c r="I70" s="150">
        <v>16900</v>
      </c>
      <c r="J70" s="150">
        <v>11900</v>
      </c>
      <c r="K70" s="150" t="s">
        <v>138</v>
      </c>
      <c r="L70" s="150" t="s">
        <v>138</v>
      </c>
      <c r="M70" s="150">
        <v>0</v>
      </c>
      <c r="N70" s="150">
        <v>16900</v>
      </c>
      <c r="O70" s="150">
        <v>0</v>
      </c>
      <c r="P70" s="150">
        <v>16900</v>
      </c>
      <c r="Q70" s="150">
        <v>0</v>
      </c>
      <c r="R70" s="150">
        <v>16900</v>
      </c>
      <c r="S70" s="150" t="s">
        <v>138</v>
      </c>
      <c r="T70" s="150" t="s">
        <v>138</v>
      </c>
      <c r="U70" s="150" t="s">
        <v>138</v>
      </c>
      <c r="V70" s="150" t="s">
        <v>138</v>
      </c>
      <c r="W70" s="150" t="s">
        <v>138</v>
      </c>
      <c r="X70" s="150" t="s">
        <v>138</v>
      </c>
      <c r="Y70" s="150" t="s">
        <v>138</v>
      </c>
      <c r="Z70" s="150" t="s">
        <v>138</v>
      </c>
      <c r="AA70" s="150" t="s">
        <v>138</v>
      </c>
      <c r="AB70" s="150" t="s">
        <v>138</v>
      </c>
      <c r="AC70" s="150" t="s">
        <v>138</v>
      </c>
      <c r="AD70" s="150" t="s">
        <v>138</v>
      </c>
      <c r="AE70" s="150" t="s">
        <v>138</v>
      </c>
      <c r="AF70" s="150" t="s">
        <v>138</v>
      </c>
      <c r="AG70" s="150" t="s">
        <v>138</v>
      </c>
      <c r="AH70" s="150" t="s">
        <v>138</v>
      </c>
      <c r="AI70" s="150" t="s">
        <v>138</v>
      </c>
      <c r="AJ70" s="150" t="s">
        <v>138</v>
      </c>
      <c r="AK70" s="150" t="s">
        <v>138</v>
      </c>
      <c r="AL70" s="150" t="s">
        <v>138</v>
      </c>
      <c r="AM70" s="150" t="s">
        <v>138</v>
      </c>
      <c r="AN70" s="150" t="s">
        <v>138</v>
      </c>
      <c r="AO70" s="150" t="s">
        <v>138</v>
      </c>
      <c r="AP70" s="150" t="s">
        <v>138</v>
      </c>
      <c r="AQ70" s="150" t="s">
        <v>138</v>
      </c>
      <c r="AR70" s="150" t="s">
        <v>138</v>
      </c>
      <c r="AS70" s="150" t="s">
        <v>138</v>
      </c>
      <c r="AT70" s="150" t="s">
        <v>138</v>
      </c>
      <c r="AU70" s="150" t="s">
        <v>138</v>
      </c>
      <c r="AV70" s="150" t="s">
        <v>138</v>
      </c>
      <c r="AW70" s="150" t="s">
        <v>138</v>
      </c>
      <c r="AX70" s="150" t="s">
        <v>138</v>
      </c>
      <c r="AY70" s="150" t="s">
        <v>138</v>
      </c>
      <c r="AZ70" s="150" t="s">
        <v>138</v>
      </c>
      <c r="BA70" s="150" t="s">
        <v>138</v>
      </c>
      <c r="BB70" s="150" t="s">
        <v>138</v>
      </c>
      <c r="BC70" s="150" t="s">
        <v>138</v>
      </c>
      <c r="BD70" s="150" t="s">
        <v>138</v>
      </c>
      <c r="BE70" s="150" t="s">
        <v>138</v>
      </c>
      <c r="BF70" s="150" t="s">
        <v>138</v>
      </c>
      <c r="BG70" s="150" t="s">
        <v>138</v>
      </c>
      <c r="BH70" s="150" t="s">
        <v>138</v>
      </c>
      <c r="BI70" s="150" t="s">
        <v>138</v>
      </c>
      <c r="BJ70" s="150" t="s">
        <v>138</v>
      </c>
      <c r="BK70" s="150" t="s">
        <v>138</v>
      </c>
      <c r="BL70" s="150" t="s">
        <v>138</v>
      </c>
      <c r="BM70" s="150" t="s">
        <v>138</v>
      </c>
      <c r="BN70" s="150">
        <v>16900</v>
      </c>
      <c r="BO70" s="150" t="s">
        <v>138</v>
      </c>
      <c r="BP70" s="150" t="s">
        <v>138</v>
      </c>
      <c r="BQ70" s="150">
        <v>16900</v>
      </c>
      <c r="BR70" s="150">
        <v>16900</v>
      </c>
      <c r="BS70" s="150">
        <v>16900</v>
      </c>
      <c r="BT70" s="150">
        <v>16900</v>
      </c>
      <c r="BU70" s="150" t="s">
        <v>138</v>
      </c>
      <c r="BV70" s="150">
        <v>0</v>
      </c>
      <c r="BW70" s="150" t="s">
        <v>158</v>
      </c>
      <c r="BX70" s="150" t="s">
        <v>158</v>
      </c>
      <c r="BY70" s="150" t="s">
        <v>158</v>
      </c>
      <c r="BZ70" s="150" t="s">
        <v>138</v>
      </c>
      <c r="CA70" s="150" t="s">
        <v>139</v>
      </c>
    </row>
    <row r="71" spans="1:79" x14ac:dyDescent="0.2">
      <c r="A71" s="150" t="s">
        <v>773</v>
      </c>
      <c r="B71" s="150">
        <v>104031013</v>
      </c>
      <c r="C71" s="150" t="s">
        <v>774</v>
      </c>
      <c r="D71" s="150" t="str">
        <f t="shared" si="1"/>
        <v>Vodafone Smart Prime 7 fekete, fehér</v>
      </c>
      <c r="E71" s="150">
        <v>24875</v>
      </c>
      <c r="F71" s="150">
        <v>34900</v>
      </c>
      <c r="G71" s="150">
        <v>9900</v>
      </c>
      <c r="H71" s="150">
        <v>14900</v>
      </c>
      <c r="I71" s="150">
        <v>25000</v>
      </c>
      <c r="J71" s="150">
        <v>20000</v>
      </c>
      <c r="K71" s="150" t="s">
        <v>138</v>
      </c>
      <c r="L71" s="150" t="s">
        <v>138</v>
      </c>
      <c r="M71" s="150">
        <v>4900</v>
      </c>
      <c r="N71" s="150">
        <v>30000</v>
      </c>
      <c r="O71" s="150">
        <v>0</v>
      </c>
      <c r="P71" s="150">
        <v>34900</v>
      </c>
      <c r="Q71" s="150">
        <v>0</v>
      </c>
      <c r="R71" s="150">
        <v>34900</v>
      </c>
      <c r="S71" s="150" t="s">
        <v>138</v>
      </c>
      <c r="T71" s="150" t="s">
        <v>138</v>
      </c>
      <c r="U71" s="150" t="s">
        <v>138</v>
      </c>
      <c r="V71" s="150" t="s">
        <v>138</v>
      </c>
      <c r="W71" s="150" t="s">
        <v>138</v>
      </c>
      <c r="X71" s="150" t="s">
        <v>138</v>
      </c>
      <c r="Y71" s="150" t="s">
        <v>138</v>
      </c>
      <c r="Z71" s="150" t="s">
        <v>138</v>
      </c>
      <c r="AA71" s="150" t="s">
        <v>138</v>
      </c>
      <c r="AB71" s="150" t="s">
        <v>138</v>
      </c>
      <c r="AC71" s="150" t="s">
        <v>138</v>
      </c>
      <c r="AD71" s="150" t="s">
        <v>138</v>
      </c>
      <c r="AE71" s="150" t="s">
        <v>138</v>
      </c>
      <c r="AF71" s="150" t="s">
        <v>138</v>
      </c>
      <c r="AG71" s="150" t="s">
        <v>138</v>
      </c>
      <c r="AH71" s="150" t="s">
        <v>138</v>
      </c>
      <c r="AI71" s="150" t="s">
        <v>138</v>
      </c>
      <c r="AJ71" s="150" t="s">
        <v>138</v>
      </c>
      <c r="AK71" s="150" t="s">
        <v>138</v>
      </c>
      <c r="AL71" s="150" t="s">
        <v>138</v>
      </c>
      <c r="AM71" s="150" t="s">
        <v>138</v>
      </c>
      <c r="AN71" s="150" t="s">
        <v>138</v>
      </c>
      <c r="AO71" s="150" t="s">
        <v>138</v>
      </c>
      <c r="AP71" s="150" t="s">
        <v>138</v>
      </c>
      <c r="AQ71" s="150" t="s">
        <v>138</v>
      </c>
      <c r="AR71" s="150" t="s">
        <v>138</v>
      </c>
      <c r="AS71" s="150" t="s">
        <v>138</v>
      </c>
      <c r="AT71" s="150" t="s">
        <v>138</v>
      </c>
      <c r="AU71" s="150" t="s">
        <v>138</v>
      </c>
      <c r="AV71" s="150" t="s">
        <v>138</v>
      </c>
      <c r="AW71" s="150" t="s">
        <v>138</v>
      </c>
      <c r="AX71" s="150" t="s">
        <v>138</v>
      </c>
      <c r="AY71" s="150" t="s">
        <v>138</v>
      </c>
      <c r="AZ71" s="150" t="s">
        <v>138</v>
      </c>
      <c r="BA71" s="150" t="s">
        <v>138</v>
      </c>
      <c r="BB71" s="150" t="s">
        <v>138</v>
      </c>
      <c r="BC71" s="150" t="s">
        <v>138</v>
      </c>
      <c r="BD71" s="150" t="s">
        <v>138</v>
      </c>
      <c r="BE71" s="150" t="s">
        <v>138</v>
      </c>
      <c r="BF71" s="150" t="s">
        <v>138</v>
      </c>
      <c r="BG71" s="150" t="s">
        <v>138</v>
      </c>
      <c r="BH71" s="150" t="s">
        <v>138</v>
      </c>
      <c r="BI71" s="150" t="s">
        <v>138</v>
      </c>
      <c r="BJ71" s="150" t="s">
        <v>138</v>
      </c>
      <c r="BK71" s="150" t="s">
        <v>138</v>
      </c>
      <c r="BL71" s="150" t="s">
        <v>138</v>
      </c>
      <c r="BM71" s="150" t="s">
        <v>138</v>
      </c>
      <c r="BN71" s="150">
        <v>34900</v>
      </c>
      <c r="BO71" s="150" t="s">
        <v>138</v>
      </c>
      <c r="BP71" s="150" t="s">
        <v>138</v>
      </c>
      <c r="BQ71" s="150">
        <v>34900</v>
      </c>
      <c r="BR71" s="150">
        <v>34900</v>
      </c>
      <c r="BS71" s="150">
        <v>34900</v>
      </c>
      <c r="BT71" s="150">
        <v>34900</v>
      </c>
      <c r="BU71" s="150" t="s">
        <v>138</v>
      </c>
      <c r="BV71" s="150">
        <v>0</v>
      </c>
      <c r="BW71" s="150" t="s">
        <v>158</v>
      </c>
      <c r="BX71" s="150" t="s">
        <v>158</v>
      </c>
      <c r="BY71" s="150" t="s">
        <v>158</v>
      </c>
      <c r="BZ71" s="150" t="s">
        <v>138</v>
      </c>
      <c r="CA71" s="150" t="s">
        <v>139</v>
      </c>
    </row>
    <row r="72" spans="1:79" x14ac:dyDescent="0.2">
      <c r="A72" s="150" t="s">
        <v>698</v>
      </c>
      <c r="B72" s="150">
        <v>104027550</v>
      </c>
      <c r="C72" s="150" t="s">
        <v>775</v>
      </c>
      <c r="D72" s="150" t="str">
        <f t="shared" si="1"/>
        <v>Vodafone Smart Speed fekete</v>
      </c>
      <c r="E72" s="150">
        <v>21367</v>
      </c>
      <c r="F72" s="150">
        <v>29900</v>
      </c>
      <c r="G72" s="150">
        <v>9990</v>
      </c>
      <c r="H72" s="150">
        <v>14990</v>
      </c>
      <c r="I72" s="150">
        <v>19910</v>
      </c>
      <c r="J72" s="150">
        <v>14910</v>
      </c>
      <c r="K72" s="150" t="s">
        <v>138</v>
      </c>
      <c r="L72" s="150" t="s">
        <v>138</v>
      </c>
      <c r="M72" s="150">
        <v>4990</v>
      </c>
      <c r="N72" s="150">
        <v>24910</v>
      </c>
      <c r="O72" s="150">
        <v>0</v>
      </c>
      <c r="P72" s="150">
        <v>29900</v>
      </c>
      <c r="Q72" s="150">
        <v>0</v>
      </c>
      <c r="R72" s="150">
        <v>29900</v>
      </c>
      <c r="S72" s="150" t="s">
        <v>138</v>
      </c>
      <c r="T72" s="150" t="s">
        <v>138</v>
      </c>
      <c r="U72" s="150" t="s">
        <v>138</v>
      </c>
      <c r="V72" s="150" t="s">
        <v>138</v>
      </c>
      <c r="W72" s="150" t="s">
        <v>138</v>
      </c>
      <c r="X72" s="150" t="s">
        <v>138</v>
      </c>
      <c r="Y72" s="150" t="s">
        <v>138</v>
      </c>
      <c r="Z72" s="150" t="s">
        <v>138</v>
      </c>
      <c r="AA72" s="150" t="s">
        <v>138</v>
      </c>
      <c r="AB72" s="150" t="s">
        <v>138</v>
      </c>
      <c r="AC72" s="150" t="s">
        <v>138</v>
      </c>
      <c r="AD72" s="150" t="s">
        <v>138</v>
      </c>
      <c r="AE72" s="150" t="s">
        <v>138</v>
      </c>
      <c r="AF72" s="150" t="s">
        <v>138</v>
      </c>
      <c r="AG72" s="150" t="s">
        <v>138</v>
      </c>
      <c r="AH72" s="150" t="s">
        <v>138</v>
      </c>
      <c r="AI72" s="150" t="s">
        <v>138</v>
      </c>
      <c r="AJ72" s="150" t="s">
        <v>138</v>
      </c>
      <c r="AK72" s="150" t="s">
        <v>138</v>
      </c>
      <c r="AL72" s="150" t="s">
        <v>138</v>
      </c>
      <c r="AM72" s="150" t="s">
        <v>138</v>
      </c>
      <c r="AN72" s="150" t="s">
        <v>138</v>
      </c>
      <c r="AO72" s="150" t="s">
        <v>138</v>
      </c>
      <c r="AP72" s="150" t="s">
        <v>138</v>
      </c>
      <c r="AQ72" s="150" t="s">
        <v>138</v>
      </c>
      <c r="AR72" s="150" t="s">
        <v>138</v>
      </c>
      <c r="AS72" s="150" t="s">
        <v>138</v>
      </c>
      <c r="AT72" s="150" t="s">
        <v>138</v>
      </c>
      <c r="AU72" s="150" t="s">
        <v>138</v>
      </c>
      <c r="AV72" s="150" t="s">
        <v>138</v>
      </c>
      <c r="AW72" s="150" t="s">
        <v>138</v>
      </c>
      <c r="AX72" s="150" t="s">
        <v>138</v>
      </c>
      <c r="AY72" s="150" t="s">
        <v>138</v>
      </c>
      <c r="AZ72" s="150" t="s">
        <v>138</v>
      </c>
      <c r="BA72" s="150" t="s">
        <v>138</v>
      </c>
      <c r="BB72" s="150" t="s">
        <v>138</v>
      </c>
      <c r="BC72" s="150" t="s">
        <v>138</v>
      </c>
      <c r="BD72" s="150" t="s">
        <v>138</v>
      </c>
      <c r="BE72" s="150" t="s">
        <v>138</v>
      </c>
      <c r="BF72" s="150" t="s">
        <v>138</v>
      </c>
      <c r="BG72" s="150" t="s">
        <v>138</v>
      </c>
      <c r="BH72" s="150" t="s">
        <v>138</v>
      </c>
      <c r="BI72" s="150" t="s">
        <v>138</v>
      </c>
      <c r="BJ72" s="150" t="s">
        <v>138</v>
      </c>
      <c r="BK72" s="150" t="s">
        <v>138</v>
      </c>
      <c r="BL72" s="150" t="s">
        <v>138</v>
      </c>
      <c r="BM72" s="150" t="s">
        <v>138</v>
      </c>
      <c r="BN72" s="150" t="s">
        <v>138</v>
      </c>
      <c r="BO72" s="150" t="s">
        <v>138</v>
      </c>
      <c r="BP72" s="150" t="s">
        <v>138</v>
      </c>
      <c r="BQ72" s="150" t="s">
        <v>138</v>
      </c>
      <c r="BR72" s="150" t="s">
        <v>138</v>
      </c>
      <c r="BS72" s="150" t="s">
        <v>138</v>
      </c>
      <c r="BT72" s="150" t="s">
        <v>138</v>
      </c>
      <c r="BU72" s="150" t="s">
        <v>138</v>
      </c>
      <c r="BV72" s="150">
        <v>0</v>
      </c>
      <c r="BW72" s="150" t="s">
        <v>158</v>
      </c>
      <c r="BX72" s="150" t="s">
        <v>158</v>
      </c>
      <c r="BY72" s="150" t="s">
        <v>158</v>
      </c>
      <c r="BZ72" s="150" t="s">
        <v>138</v>
      </c>
      <c r="CA72" s="150" t="s">
        <v>139</v>
      </c>
    </row>
    <row r="73" spans="1:79" x14ac:dyDescent="0.2">
      <c r="A73" s="150" t="s">
        <v>698</v>
      </c>
      <c r="B73" s="150">
        <v>104023464</v>
      </c>
      <c r="C73" s="150" t="s">
        <v>776</v>
      </c>
      <c r="D73" s="150" t="str">
        <f t="shared" si="1"/>
        <v>Vodafone Smart Tab 3G fekete</v>
      </c>
      <c r="E73" s="150">
        <v>20451</v>
      </c>
      <c r="F73" s="150">
        <v>29900</v>
      </c>
      <c r="G73" s="150" t="s">
        <v>138</v>
      </c>
      <c r="H73" s="150" t="s">
        <v>138</v>
      </c>
      <c r="I73" s="150" t="s">
        <v>138</v>
      </c>
      <c r="J73" s="150" t="s">
        <v>138</v>
      </c>
      <c r="K73" s="150" t="s">
        <v>138</v>
      </c>
      <c r="L73" s="150" t="s">
        <v>138</v>
      </c>
      <c r="M73" s="150" t="s">
        <v>138</v>
      </c>
      <c r="N73" s="150" t="s">
        <v>138</v>
      </c>
      <c r="O73" s="150" t="s">
        <v>138</v>
      </c>
      <c r="P73" s="150" t="s">
        <v>138</v>
      </c>
      <c r="Q73" s="150" t="s">
        <v>138</v>
      </c>
      <c r="R73" s="150" t="s">
        <v>138</v>
      </c>
      <c r="S73" s="150" t="s">
        <v>138</v>
      </c>
      <c r="T73" s="150" t="s">
        <v>138</v>
      </c>
      <c r="U73" s="150" t="s">
        <v>138</v>
      </c>
      <c r="V73" s="150" t="s">
        <v>138</v>
      </c>
      <c r="W73" s="150" t="s">
        <v>138</v>
      </c>
      <c r="X73" s="150" t="s">
        <v>138</v>
      </c>
      <c r="Y73" s="150" t="s">
        <v>138</v>
      </c>
      <c r="Z73" s="150" t="s">
        <v>138</v>
      </c>
      <c r="AA73" s="150" t="s">
        <v>138</v>
      </c>
      <c r="AB73" s="150" t="s">
        <v>138</v>
      </c>
      <c r="AC73" s="150" t="s">
        <v>138</v>
      </c>
      <c r="AD73" s="150" t="s">
        <v>138</v>
      </c>
      <c r="AE73" s="150" t="s">
        <v>138</v>
      </c>
      <c r="AF73" s="150" t="s">
        <v>138</v>
      </c>
      <c r="AG73" s="150" t="s">
        <v>138</v>
      </c>
      <c r="AH73" s="150" t="s">
        <v>138</v>
      </c>
      <c r="AI73" s="150" t="s">
        <v>138</v>
      </c>
      <c r="AJ73" s="150" t="s">
        <v>138</v>
      </c>
      <c r="AK73" s="150" t="s">
        <v>138</v>
      </c>
      <c r="AL73" s="150" t="s">
        <v>138</v>
      </c>
      <c r="AM73" s="150" t="s">
        <v>138</v>
      </c>
      <c r="AN73" s="150" t="s">
        <v>138</v>
      </c>
      <c r="AO73" s="150" t="s">
        <v>138</v>
      </c>
      <c r="AP73" s="150" t="s">
        <v>138</v>
      </c>
      <c r="AQ73" s="150" t="s">
        <v>138</v>
      </c>
      <c r="AR73" s="150" t="s">
        <v>138</v>
      </c>
      <c r="AS73" s="150" t="s">
        <v>138</v>
      </c>
      <c r="AT73" s="150" t="s">
        <v>138</v>
      </c>
      <c r="AU73" s="150" t="s">
        <v>138</v>
      </c>
      <c r="AV73" s="150" t="s">
        <v>138</v>
      </c>
      <c r="AW73" s="150" t="s">
        <v>138</v>
      </c>
      <c r="AX73" s="150" t="s">
        <v>138</v>
      </c>
      <c r="AY73" s="150" t="s">
        <v>138</v>
      </c>
      <c r="AZ73" s="150" t="s">
        <v>138</v>
      </c>
      <c r="BA73" s="150" t="s">
        <v>138</v>
      </c>
      <c r="BB73" s="150" t="s">
        <v>138</v>
      </c>
      <c r="BC73" s="150" t="s">
        <v>138</v>
      </c>
      <c r="BD73" s="150">
        <v>0</v>
      </c>
      <c r="BE73" s="150">
        <v>3900</v>
      </c>
      <c r="BF73" s="150" t="s">
        <v>138</v>
      </c>
      <c r="BG73" s="150" t="s">
        <v>138</v>
      </c>
      <c r="BH73" s="150" t="s">
        <v>138</v>
      </c>
      <c r="BI73" s="150" t="s">
        <v>138</v>
      </c>
      <c r="BJ73" s="150" t="s">
        <v>138</v>
      </c>
      <c r="BK73" s="150" t="s">
        <v>138</v>
      </c>
      <c r="BL73" s="150" t="s">
        <v>138</v>
      </c>
      <c r="BM73" s="150" t="s">
        <v>138</v>
      </c>
      <c r="BN73" s="150">
        <v>29900</v>
      </c>
      <c r="BO73" s="150">
        <v>29900</v>
      </c>
      <c r="BP73" s="150">
        <v>26000</v>
      </c>
      <c r="BQ73" s="150" t="s">
        <v>138</v>
      </c>
      <c r="BR73" s="150" t="s">
        <v>138</v>
      </c>
      <c r="BS73" s="150" t="s">
        <v>138</v>
      </c>
      <c r="BT73" s="150" t="s">
        <v>138</v>
      </c>
      <c r="BU73" s="150" t="s">
        <v>138</v>
      </c>
      <c r="BV73" s="150" t="s">
        <v>138</v>
      </c>
      <c r="BW73" s="150" t="s">
        <v>138</v>
      </c>
      <c r="BX73" s="150" t="s">
        <v>138</v>
      </c>
      <c r="BY73" s="150" t="s">
        <v>138</v>
      </c>
      <c r="BZ73" s="150" t="s">
        <v>138</v>
      </c>
      <c r="CA73" s="150" t="s">
        <v>158</v>
      </c>
    </row>
    <row r="74" spans="1:79" x14ac:dyDescent="0.2">
      <c r="A74" s="150" t="s">
        <v>698</v>
      </c>
      <c r="B74" s="150">
        <v>104025305</v>
      </c>
      <c r="C74" s="150" t="s">
        <v>777</v>
      </c>
      <c r="D74" s="150" t="str">
        <f t="shared" si="1"/>
        <v>Vodafone Tab Prime (10") fekete</v>
      </c>
      <c r="E74" s="150">
        <v>50848</v>
      </c>
      <c r="F74" s="150">
        <v>74900</v>
      </c>
      <c r="G74" s="150" t="s">
        <v>138</v>
      </c>
      <c r="H74" s="150" t="s">
        <v>138</v>
      </c>
      <c r="I74" s="150" t="s">
        <v>138</v>
      </c>
      <c r="J74" s="150" t="s">
        <v>138</v>
      </c>
      <c r="K74" s="150" t="s">
        <v>138</v>
      </c>
      <c r="L74" s="150" t="s">
        <v>138</v>
      </c>
      <c r="M74" s="150" t="s">
        <v>138</v>
      </c>
      <c r="N74" s="150" t="s">
        <v>138</v>
      </c>
      <c r="O74" s="150" t="s">
        <v>138</v>
      </c>
      <c r="P74" s="150" t="s">
        <v>138</v>
      </c>
      <c r="Q74" s="150" t="s">
        <v>138</v>
      </c>
      <c r="R74" s="150" t="s">
        <v>138</v>
      </c>
      <c r="S74" s="150" t="s">
        <v>138</v>
      </c>
      <c r="T74" s="150" t="s">
        <v>138</v>
      </c>
      <c r="U74" s="150" t="s">
        <v>138</v>
      </c>
      <c r="V74" s="150" t="s">
        <v>138</v>
      </c>
      <c r="W74" s="150" t="s">
        <v>138</v>
      </c>
      <c r="X74" s="150" t="s">
        <v>138</v>
      </c>
      <c r="Y74" s="150" t="s">
        <v>138</v>
      </c>
      <c r="Z74" s="150" t="s">
        <v>138</v>
      </c>
      <c r="AA74" s="150" t="s">
        <v>138</v>
      </c>
      <c r="AB74" s="150" t="s">
        <v>138</v>
      </c>
      <c r="AC74" s="150" t="s">
        <v>138</v>
      </c>
      <c r="AD74" s="150" t="s">
        <v>138</v>
      </c>
      <c r="AE74" s="150" t="s">
        <v>138</v>
      </c>
      <c r="AF74" s="150" t="s">
        <v>138</v>
      </c>
      <c r="AG74" s="150" t="s">
        <v>138</v>
      </c>
      <c r="AH74" s="150" t="s">
        <v>138</v>
      </c>
      <c r="AI74" s="150" t="s">
        <v>138</v>
      </c>
      <c r="AJ74" s="150" t="s">
        <v>138</v>
      </c>
      <c r="AK74" s="150" t="s">
        <v>138</v>
      </c>
      <c r="AL74" s="150" t="s">
        <v>138</v>
      </c>
      <c r="AM74" s="150" t="s">
        <v>138</v>
      </c>
      <c r="AN74" s="150" t="s">
        <v>138</v>
      </c>
      <c r="AO74" s="150" t="s">
        <v>138</v>
      </c>
      <c r="AP74" s="150" t="s">
        <v>138</v>
      </c>
      <c r="AQ74" s="150" t="s">
        <v>138</v>
      </c>
      <c r="AR74" s="150" t="s">
        <v>138</v>
      </c>
      <c r="AS74" s="150" t="s">
        <v>138</v>
      </c>
      <c r="AT74" s="150" t="s">
        <v>138</v>
      </c>
      <c r="AU74" s="150" t="s">
        <v>138</v>
      </c>
      <c r="AV74" s="150" t="s">
        <v>138</v>
      </c>
      <c r="AW74" s="150" t="s">
        <v>138</v>
      </c>
      <c r="AX74" s="150" t="s">
        <v>138</v>
      </c>
      <c r="AY74" s="150" t="s">
        <v>138</v>
      </c>
      <c r="AZ74" s="150" t="s">
        <v>138</v>
      </c>
      <c r="BA74" s="150" t="s">
        <v>138</v>
      </c>
      <c r="BB74" s="150" t="s">
        <v>138</v>
      </c>
      <c r="BC74" s="150">
        <v>0</v>
      </c>
      <c r="BD74" s="150">
        <v>14900</v>
      </c>
      <c r="BE74" s="150">
        <v>34900</v>
      </c>
      <c r="BF74" s="150" t="s">
        <v>138</v>
      </c>
      <c r="BG74" s="150" t="s">
        <v>138</v>
      </c>
      <c r="BH74" s="150" t="s">
        <v>138</v>
      </c>
      <c r="BI74" s="150" t="s">
        <v>138</v>
      </c>
      <c r="BJ74" s="150" t="s">
        <v>138</v>
      </c>
      <c r="BK74" s="150" t="s">
        <v>138</v>
      </c>
      <c r="BL74" s="150" t="s">
        <v>138</v>
      </c>
      <c r="BM74" s="150">
        <v>74900</v>
      </c>
      <c r="BN74" s="150">
        <v>74900</v>
      </c>
      <c r="BO74" s="150">
        <v>60000</v>
      </c>
      <c r="BP74" s="150">
        <v>40000</v>
      </c>
      <c r="BQ74" s="150" t="s">
        <v>138</v>
      </c>
      <c r="BR74" s="150" t="s">
        <v>138</v>
      </c>
      <c r="BS74" s="150" t="s">
        <v>138</v>
      </c>
      <c r="BT74" s="150" t="s">
        <v>138</v>
      </c>
      <c r="BU74" s="150" t="s">
        <v>138</v>
      </c>
      <c r="BV74" s="150" t="s">
        <v>138</v>
      </c>
      <c r="BW74" s="150" t="s">
        <v>138</v>
      </c>
      <c r="BX74" s="150" t="s">
        <v>138</v>
      </c>
      <c r="BY74" s="150" t="s">
        <v>138</v>
      </c>
      <c r="BZ74" s="150" t="s">
        <v>138</v>
      </c>
      <c r="CA74" s="150" t="s">
        <v>158</v>
      </c>
    </row>
    <row r="75" spans="1:79" x14ac:dyDescent="0.2">
      <c r="A75" s="150" t="s">
        <v>700</v>
      </c>
      <c r="B75" s="150">
        <v>104029131</v>
      </c>
      <c r="C75" s="150" t="s">
        <v>778</v>
      </c>
      <c r="D75" s="150" t="str">
        <f t="shared" si="1"/>
        <v>Vodafone Tab Speed szürke</v>
      </c>
      <c r="E75" s="150">
        <v>34605</v>
      </c>
      <c r="F75" s="150">
        <v>49900</v>
      </c>
      <c r="G75" s="150" t="s">
        <v>138</v>
      </c>
      <c r="H75" s="150" t="s">
        <v>138</v>
      </c>
      <c r="I75" s="150" t="s">
        <v>138</v>
      </c>
      <c r="J75" s="150" t="s">
        <v>138</v>
      </c>
      <c r="K75" s="150" t="s">
        <v>138</v>
      </c>
      <c r="L75" s="150" t="s">
        <v>138</v>
      </c>
      <c r="M75" s="150" t="s">
        <v>138</v>
      </c>
      <c r="N75" s="150" t="s">
        <v>138</v>
      </c>
      <c r="O75" s="150" t="s">
        <v>138</v>
      </c>
      <c r="P75" s="150" t="s">
        <v>138</v>
      </c>
      <c r="Q75" s="150" t="s">
        <v>138</v>
      </c>
      <c r="R75" s="150" t="s">
        <v>138</v>
      </c>
      <c r="S75" s="150" t="s">
        <v>138</v>
      </c>
      <c r="T75" s="150" t="s">
        <v>138</v>
      </c>
      <c r="U75" s="150" t="s">
        <v>138</v>
      </c>
      <c r="V75" s="150" t="s">
        <v>138</v>
      </c>
      <c r="W75" s="150" t="s">
        <v>138</v>
      </c>
      <c r="X75" s="150" t="s">
        <v>138</v>
      </c>
      <c r="Y75" s="150" t="s">
        <v>138</v>
      </c>
      <c r="Z75" s="150" t="s">
        <v>138</v>
      </c>
      <c r="AA75" s="150" t="s">
        <v>138</v>
      </c>
      <c r="AB75" s="150" t="s">
        <v>138</v>
      </c>
      <c r="AC75" s="150" t="s">
        <v>138</v>
      </c>
      <c r="AD75" s="150" t="s">
        <v>138</v>
      </c>
      <c r="AE75" s="150" t="s">
        <v>138</v>
      </c>
      <c r="AF75" s="150" t="s">
        <v>138</v>
      </c>
      <c r="AG75" s="150" t="s">
        <v>138</v>
      </c>
      <c r="AH75" s="150" t="s">
        <v>138</v>
      </c>
      <c r="AI75" s="150" t="s">
        <v>138</v>
      </c>
      <c r="AJ75" s="150" t="s">
        <v>138</v>
      </c>
      <c r="AK75" s="150" t="s">
        <v>138</v>
      </c>
      <c r="AL75" s="150" t="s">
        <v>138</v>
      </c>
      <c r="AM75" s="150" t="s">
        <v>138</v>
      </c>
      <c r="AN75" s="150" t="s">
        <v>138</v>
      </c>
      <c r="AO75" s="150" t="s">
        <v>138</v>
      </c>
      <c r="AP75" s="150" t="s">
        <v>138</v>
      </c>
      <c r="AQ75" s="150" t="s">
        <v>138</v>
      </c>
      <c r="AR75" s="150" t="s">
        <v>138</v>
      </c>
      <c r="AS75" s="150" t="s">
        <v>138</v>
      </c>
      <c r="AT75" s="150" t="s">
        <v>138</v>
      </c>
      <c r="AU75" s="150" t="s">
        <v>138</v>
      </c>
      <c r="AV75" s="150" t="s">
        <v>138</v>
      </c>
      <c r="AW75" s="150" t="s">
        <v>138</v>
      </c>
      <c r="AX75" s="150" t="s">
        <v>138</v>
      </c>
      <c r="AY75" s="150" t="s">
        <v>138</v>
      </c>
      <c r="AZ75" s="150" t="s">
        <v>138</v>
      </c>
      <c r="BA75" s="150" t="s">
        <v>138</v>
      </c>
      <c r="BB75" s="150" t="s">
        <v>138</v>
      </c>
      <c r="BC75" s="150" t="s">
        <v>138</v>
      </c>
      <c r="BD75" s="150">
        <v>0</v>
      </c>
      <c r="BE75" s="150">
        <v>24900</v>
      </c>
      <c r="BF75" s="150" t="s">
        <v>138</v>
      </c>
      <c r="BG75" s="150" t="s">
        <v>138</v>
      </c>
      <c r="BH75" s="150" t="s">
        <v>138</v>
      </c>
      <c r="BI75" s="150" t="s">
        <v>138</v>
      </c>
      <c r="BJ75" s="150" t="s">
        <v>138</v>
      </c>
      <c r="BK75" s="150" t="s">
        <v>138</v>
      </c>
      <c r="BL75" s="150" t="s">
        <v>138</v>
      </c>
      <c r="BM75" s="150" t="s">
        <v>138</v>
      </c>
      <c r="BN75" s="150">
        <v>49900</v>
      </c>
      <c r="BO75" s="150">
        <v>49900</v>
      </c>
      <c r="BP75" s="150">
        <v>25000</v>
      </c>
      <c r="BQ75" s="150" t="s">
        <v>138</v>
      </c>
      <c r="BR75" s="150" t="s">
        <v>138</v>
      </c>
      <c r="BS75" s="150" t="s">
        <v>138</v>
      </c>
      <c r="BT75" s="150" t="s">
        <v>138</v>
      </c>
      <c r="BU75" s="150" t="s">
        <v>138</v>
      </c>
      <c r="BV75" s="150" t="s">
        <v>138</v>
      </c>
      <c r="BW75" s="150" t="s">
        <v>138</v>
      </c>
      <c r="BX75" s="150" t="s">
        <v>138</v>
      </c>
      <c r="BY75" s="150" t="s">
        <v>138</v>
      </c>
      <c r="BZ75" s="150" t="s">
        <v>138</v>
      </c>
      <c r="CA75" s="150" t="s">
        <v>139</v>
      </c>
    </row>
  </sheetData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A1:AJ76"/>
  <sheetViews>
    <sheetView topLeftCell="G1" zoomScale="70" zoomScaleNormal="70" workbookViewId="0">
      <selection activeCell="A8" sqref="A8:XFD8"/>
    </sheetView>
  </sheetViews>
  <sheetFormatPr defaultColWidth="9.140625" defaultRowHeight="12.75" x14ac:dyDescent="0.2"/>
  <cols>
    <col min="1" max="2" width="9.140625" style="140"/>
    <col min="3" max="3" width="30.42578125" style="140" bestFit="1" customWidth="1"/>
    <col min="4" max="4" width="30.42578125" style="140" customWidth="1"/>
    <col min="5" max="5" width="9.140625" style="140" bestFit="1" customWidth="1"/>
    <col min="6" max="6" width="86.42578125" style="140" bestFit="1" customWidth="1"/>
    <col min="7" max="7" width="9.140625" style="140" bestFit="1" customWidth="1"/>
    <col min="8" max="8" width="9.140625" style="140"/>
    <col min="9" max="11" width="9.140625" style="140" bestFit="1" customWidth="1"/>
    <col min="12" max="12" width="9.140625" style="140"/>
    <col min="13" max="17" width="9.140625" style="140" bestFit="1" customWidth="1"/>
    <col min="18" max="25" width="9.140625" style="140"/>
    <col min="26" max="29" width="9.140625" style="140" bestFit="1" customWidth="1"/>
    <col min="30" max="30" width="9.140625" style="140"/>
    <col min="31" max="35" width="9.140625" style="140" bestFit="1" customWidth="1"/>
    <col min="36" max="16384" width="9.140625" style="140"/>
  </cols>
  <sheetData>
    <row r="1" spans="1:36" x14ac:dyDescent="0.2">
      <c r="A1" s="140" t="s">
        <v>779</v>
      </c>
      <c r="B1" s="140" t="s">
        <v>636</v>
      </c>
      <c r="C1" s="140" t="s">
        <v>638</v>
      </c>
      <c r="E1" s="140" t="s">
        <v>635</v>
      </c>
      <c r="F1" s="140" t="s">
        <v>125</v>
      </c>
      <c r="G1" s="140" t="s">
        <v>126</v>
      </c>
      <c r="H1" s="140" t="s">
        <v>642</v>
      </c>
      <c r="I1" s="140" t="s">
        <v>604</v>
      </c>
      <c r="J1" s="140" t="s">
        <v>606</v>
      </c>
      <c r="K1" s="140" t="s">
        <v>608</v>
      </c>
      <c r="L1" s="140" t="s">
        <v>610</v>
      </c>
      <c r="M1" s="140" t="s">
        <v>780</v>
      </c>
      <c r="N1" s="140" t="s">
        <v>781</v>
      </c>
      <c r="O1" s="140" t="s">
        <v>782</v>
      </c>
      <c r="P1" s="140" t="s">
        <v>651</v>
      </c>
      <c r="Q1" s="140" t="s">
        <v>652</v>
      </c>
      <c r="R1" s="140" t="s">
        <v>783</v>
      </c>
      <c r="S1" s="140" t="s">
        <v>662</v>
      </c>
      <c r="T1" s="140" t="s">
        <v>664</v>
      </c>
      <c r="U1" s="140" t="s">
        <v>666</v>
      </c>
      <c r="V1" s="140" t="s">
        <v>667</v>
      </c>
      <c r="W1" s="140" t="s">
        <v>668</v>
      </c>
      <c r="X1" s="140" t="s">
        <v>669</v>
      </c>
      <c r="Y1" s="140" t="s">
        <v>670</v>
      </c>
      <c r="Z1" s="140" t="s">
        <v>671</v>
      </c>
      <c r="AA1" s="140" t="s">
        <v>672</v>
      </c>
      <c r="AB1" s="140" t="s">
        <v>673</v>
      </c>
      <c r="AC1" s="140" t="s">
        <v>674</v>
      </c>
      <c r="AD1" s="140" t="s">
        <v>675</v>
      </c>
      <c r="AE1" s="140" t="s">
        <v>784</v>
      </c>
      <c r="AF1" s="140" t="s">
        <v>692</v>
      </c>
      <c r="AG1" s="140" t="s">
        <v>693</v>
      </c>
      <c r="AH1" s="140" t="s">
        <v>694</v>
      </c>
      <c r="AI1" s="140" t="s">
        <v>695</v>
      </c>
      <c r="AJ1" s="140" t="s">
        <v>134</v>
      </c>
    </row>
    <row r="2" spans="1:36" x14ac:dyDescent="0.2">
      <c r="A2" s="140" t="s">
        <v>785</v>
      </c>
      <c r="B2" s="140" t="s">
        <v>698</v>
      </c>
      <c r="C2" s="140" t="s">
        <v>699</v>
      </c>
      <c r="D2" s="140" t="str">
        <f>CONCATENATE(C2," ",B2)</f>
        <v>Alcatel 20.45  fekete</v>
      </c>
      <c r="E2" s="140">
        <v>10990</v>
      </c>
      <c r="F2" s="140">
        <v>1990</v>
      </c>
      <c r="G2" s="140">
        <v>6990</v>
      </c>
      <c r="H2" s="140" t="s">
        <v>138</v>
      </c>
      <c r="I2" s="140" t="s">
        <v>138</v>
      </c>
      <c r="J2" s="140" t="s">
        <v>138</v>
      </c>
      <c r="K2" s="140" t="s">
        <v>138</v>
      </c>
      <c r="L2" s="140" t="s">
        <v>138</v>
      </c>
      <c r="M2" s="140" t="s">
        <v>138</v>
      </c>
      <c r="N2" s="140" t="s">
        <v>138</v>
      </c>
      <c r="O2" s="140" t="s">
        <v>138</v>
      </c>
      <c r="P2" s="140" t="s">
        <v>138</v>
      </c>
      <c r="Q2" s="140" t="s">
        <v>138</v>
      </c>
      <c r="R2" s="140" t="s">
        <v>138</v>
      </c>
      <c r="S2" s="140" t="s">
        <v>138</v>
      </c>
      <c r="T2" s="140" t="s">
        <v>138</v>
      </c>
      <c r="U2" s="140" t="s">
        <v>138</v>
      </c>
      <c r="V2" s="140" t="s">
        <v>138</v>
      </c>
      <c r="W2" s="140" t="s">
        <v>138</v>
      </c>
      <c r="X2" s="140" t="s">
        <v>138</v>
      </c>
      <c r="Y2" s="140" t="s">
        <v>138</v>
      </c>
      <c r="Z2" s="140" t="s">
        <v>138</v>
      </c>
      <c r="AA2" s="140" t="s">
        <v>138</v>
      </c>
      <c r="AB2" s="140" t="s">
        <v>138</v>
      </c>
      <c r="AC2" s="140" t="s">
        <v>138</v>
      </c>
      <c r="AD2" s="140" t="s">
        <v>138</v>
      </c>
      <c r="AE2" s="140">
        <v>0</v>
      </c>
      <c r="AF2" s="140" t="s">
        <v>158</v>
      </c>
      <c r="AG2" s="140" t="s">
        <v>158</v>
      </c>
      <c r="AH2" s="140" t="s">
        <v>158</v>
      </c>
      <c r="AI2" s="140" t="s">
        <v>138</v>
      </c>
      <c r="AJ2" s="140" t="s">
        <v>139</v>
      </c>
    </row>
    <row r="3" spans="1:36" x14ac:dyDescent="0.2">
      <c r="A3" s="140" t="s">
        <v>785</v>
      </c>
      <c r="B3" s="140" t="s">
        <v>703</v>
      </c>
      <c r="C3" s="140" t="s">
        <v>786</v>
      </c>
      <c r="D3" s="140" t="str">
        <f t="shared" ref="D3:D66" si="0">CONCATENATE(C3," ",B3)</f>
        <v>Apple iPad Air 2 4G 16GB ezüst</v>
      </c>
      <c r="E3" s="140">
        <v>229900</v>
      </c>
      <c r="F3" s="140" t="s">
        <v>138</v>
      </c>
      <c r="G3" s="140" t="s">
        <v>138</v>
      </c>
      <c r="H3" s="140" t="s">
        <v>138</v>
      </c>
      <c r="I3" s="140" t="s">
        <v>138</v>
      </c>
      <c r="J3" s="140" t="s">
        <v>138</v>
      </c>
      <c r="K3" s="140" t="s">
        <v>138</v>
      </c>
      <c r="L3" s="140" t="s">
        <v>138</v>
      </c>
      <c r="M3" s="140" t="s">
        <v>138</v>
      </c>
      <c r="N3" s="140" t="s">
        <v>138</v>
      </c>
      <c r="O3" s="140" t="s">
        <v>138</v>
      </c>
      <c r="P3" s="140" t="s">
        <v>138</v>
      </c>
      <c r="Q3" s="140" t="s">
        <v>138</v>
      </c>
      <c r="R3" s="140" t="s">
        <v>138</v>
      </c>
      <c r="S3" s="140" t="s">
        <v>138</v>
      </c>
      <c r="T3" s="140" t="s">
        <v>138</v>
      </c>
      <c r="U3" s="140" t="s">
        <v>138</v>
      </c>
      <c r="V3" s="140" t="s">
        <v>138</v>
      </c>
      <c r="W3" s="140" t="s">
        <v>138</v>
      </c>
      <c r="X3" s="140" t="s">
        <v>138</v>
      </c>
      <c r="Y3" s="140" t="s">
        <v>138</v>
      </c>
      <c r="Z3" s="140">
        <v>14900</v>
      </c>
      <c r="AA3" s="140">
        <v>64900</v>
      </c>
      <c r="AB3" s="140">
        <v>119900</v>
      </c>
      <c r="AC3" s="140">
        <v>134900</v>
      </c>
      <c r="AD3" s="140" t="s">
        <v>138</v>
      </c>
      <c r="AE3" s="140" t="s">
        <v>138</v>
      </c>
      <c r="AF3" s="140" t="s">
        <v>138</v>
      </c>
      <c r="AG3" s="140" t="s">
        <v>138</v>
      </c>
      <c r="AH3" s="140" t="s">
        <v>138</v>
      </c>
      <c r="AI3" s="140" t="s">
        <v>138</v>
      </c>
      <c r="AJ3" s="140" t="s">
        <v>149</v>
      </c>
    </row>
    <row r="4" spans="1:36" x14ac:dyDescent="0.2">
      <c r="A4" s="140" t="s">
        <v>785</v>
      </c>
      <c r="B4" s="140" t="s">
        <v>700</v>
      </c>
      <c r="C4" s="140" t="s">
        <v>787</v>
      </c>
      <c r="D4" s="140" t="str">
        <f t="shared" si="0"/>
        <v>Apple iPad Air 4G 16GB szürke</v>
      </c>
      <c r="E4" s="140">
        <v>193900</v>
      </c>
      <c r="F4" s="140" t="s">
        <v>138</v>
      </c>
      <c r="G4" s="140" t="s">
        <v>138</v>
      </c>
      <c r="H4" s="140" t="s">
        <v>138</v>
      </c>
      <c r="I4" s="140" t="s">
        <v>138</v>
      </c>
      <c r="J4" s="140" t="s">
        <v>138</v>
      </c>
      <c r="K4" s="140" t="s">
        <v>138</v>
      </c>
      <c r="L4" s="140" t="s">
        <v>138</v>
      </c>
      <c r="M4" s="140" t="s">
        <v>138</v>
      </c>
      <c r="N4" s="140" t="s">
        <v>138</v>
      </c>
      <c r="O4" s="140" t="s">
        <v>138</v>
      </c>
      <c r="P4" s="140" t="s">
        <v>138</v>
      </c>
      <c r="Q4" s="140" t="s">
        <v>138</v>
      </c>
      <c r="R4" s="140" t="s">
        <v>138</v>
      </c>
      <c r="S4" s="140" t="s">
        <v>138</v>
      </c>
      <c r="T4" s="140" t="s">
        <v>138</v>
      </c>
      <c r="U4" s="140" t="s">
        <v>138</v>
      </c>
      <c r="V4" s="140" t="s">
        <v>138</v>
      </c>
      <c r="W4" s="140" t="s">
        <v>138</v>
      </c>
      <c r="X4" s="140" t="s">
        <v>138</v>
      </c>
      <c r="Y4" s="140" t="s">
        <v>138</v>
      </c>
      <c r="Z4" s="140">
        <v>0</v>
      </c>
      <c r="AA4" s="140">
        <v>49900</v>
      </c>
      <c r="AB4" s="140">
        <v>99900</v>
      </c>
      <c r="AC4" s="140">
        <v>119900</v>
      </c>
      <c r="AD4" s="140" t="s">
        <v>138</v>
      </c>
      <c r="AE4" s="140" t="s">
        <v>138</v>
      </c>
      <c r="AF4" s="140" t="s">
        <v>138</v>
      </c>
      <c r="AG4" s="140" t="s">
        <v>138</v>
      </c>
      <c r="AH4" s="140" t="s">
        <v>138</v>
      </c>
      <c r="AI4" s="140" t="s">
        <v>138</v>
      </c>
      <c r="AJ4" s="140" t="s">
        <v>149</v>
      </c>
    </row>
    <row r="5" spans="1:36" x14ac:dyDescent="0.2">
      <c r="A5" s="140" t="s">
        <v>785</v>
      </c>
      <c r="B5" s="140" t="s">
        <v>703</v>
      </c>
      <c r="C5" s="140" t="s">
        <v>787</v>
      </c>
      <c r="D5" s="140" t="str">
        <f t="shared" si="0"/>
        <v>Apple iPad Air 4G 16GB ezüst</v>
      </c>
      <c r="E5" s="140">
        <v>193900</v>
      </c>
      <c r="F5" s="140" t="s">
        <v>138</v>
      </c>
      <c r="G5" s="140" t="s">
        <v>138</v>
      </c>
      <c r="H5" s="140" t="s">
        <v>138</v>
      </c>
      <c r="I5" s="140" t="s">
        <v>138</v>
      </c>
      <c r="J5" s="140" t="s">
        <v>138</v>
      </c>
      <c r="K5" s="140" t="s">
        <v>138</v>
      </c>
      <c r="L5" s="140" t="s">
        <v>138</v>
      </c>
      <c r="M5" s="140" t="s">
        <v>138</v>
      </c>
      <c r="N5" s="140" t="s">
        <v>138</v>
      </c>
      <c r="O5" s="140" t="s">
        <v>138</v>
      </c>
      <c r="P5" s="140" t="s">
        <v>138</v>
      </c>
      <c r="Q5" s="140" t="s">
        <v>138</v>
      </c>
      <c r="R5" s="140" t="s">
        <v>138</v>
      </c>
      <c r="S5" s="140" t="s">
        <v>138</v>
      </c>
      <c r="T5" s="140" t="s">
        <v>138</v>
      </c>
      <c r="U5" s="140" t="s">
        <v>138</v>
      </c>
      <c r="V5" s="140" t="s">
        <v>138</v>
      </c>
      <c r="W5" s="140" t="s">
        <v>138</v>
      </c>
      <c r="X5" s="140" t="s">
        <v>138</v>
      </c>
      <c r="Y5" s="140" t="s">
        <v>138</v>
      </c>
      <c r="Z5" s="140">
        <v>0</v>
      </c>
      <c r="AA5" s="140">
        <v>49900</v>
      </c>
      <c r="AB5" s="140">
        <v>99900</v>
      </c>
      <c r="AC5" s="140">
        <v>119900</v>
      </c>
      <c r="AD5" s="140" t="s">
        <v>138</v>
      </c>
      <c r="AE5" s="140" t="s">
        <v>138</v>
      </c>
      <c r="AF5" s="140" t="s">
        <v>138</v>
      </c>
      <c r="AG5" s="140" t="s">
        <v>138</v>
      </c>
      <c r="AH5" s="140" t="s">
        <v>138</v>
      </c>
      <c r="AI5" s="140" t="s">
        <v>138</v>
      </c>
      <c r="AJ5" s="140" t="s">
        <v>149</v>
      </c>
    </row>
    <row r="6" spans="1:36" x14ac:dyDescent="0.2">
      <c r="A6" s="140" t="s">
        <v>785</v>
      </c>
      <c r="B6" s="140" t="s">
        <v>700</v>
      </c>
      <c r="C6" s="140" t="s">
        <v>701</v>
      </c>
      <c r="D6" s="140" t="str">
        <f t="shared" si="0"/>
        <v>Apple iPad Mini Retina 16GB (kifutó) szürke</v>
      </c>
      <c r="E6" s="140">
        <v>131900</v>
      </c>
      <c r="F6" s="140" t="s">
        <v>138</v>
      </c>
      <c r="G6" s="140" t="s">
        <v>138</v>
      </c>
      <c r="H6" s="140" t="s">
        <v>138</v>
      </c>
      <c r="I6" s="140" t="s">
        <v>138</v>
      </c>
      <c r="J6" s="140" t="s">
        <v>138</v>
      </c>
      <c r="K6" s="140" t="s">
        <v>138</v>
      </c>
      <c r="L6" s="140" t="s">
        <v>138</v>
      </c>
      <c r="M6" s="140" t="s">
        <v>138</v>
      </c>
      <c r="N6" s="140" t="s">
        <v>138</v>
      </c>
      <c r="O6" s="140" t="s">
        <v>138</v>
      </c>
      <c r="P6" s="140" t="s">
        <v>138</v>
      </c>
      <c r="Q6" s="140" t="s">
        <v>138</v>
      </c>
      <c r="R6" s="140" t="s">
        <v>138</v>
      </c>
      <c r="S6" s="140" t="s">
        <v>138</v>
      </c>
      <c r="T6" s="140" t="s">
        <v>138</v>
      </c>
      <c r="U6" s="140" t="s">
        <v>138</v>
      </c>
      <c r="V6" s="140" t="s">
        <v>138</v>
      </c>
      <c r="W6" s="140" t="s">
        <v>138</v>
      </c>
      <c r="X6" s="140" t="s">
        <v>138</v>
      </c>
      <c r="Y6" s="140" t="s">
        <v>138</v>
      </c>
      <c r="Z6" s="140">
        <v>0</v>
      </c>
      <c r="AA6" s="140">
        <v>19900</v>
      </c>
      <c r="AB6" s="140">
        <v>79900</v>
      </c>
      <c r="AC6" s="140">
        <v>89900</v>
      </c>
      <c r="AD6" s="140" t="s">
        <v>138</v>
      </c>
      <c r="AE6" s="140" t="s">
        <v>138</v>
      </c>
      <c r="AF6" s="140" t="s">
        <v>138</v>
      </c>
      <c r="AG6" s="140" t="s">
        <v>138</v>
      </c>
      <c r="AH6" s="140" t="s">
        <v>138</v>
      </c>
      <c r="AI6" s="140" t="s">
        <v>138</v>
      </c>
      <c r="AJ6" s="140" t="s">
        <v>146</v>
      </c>
    </row>
    <row r="7" spans="1:36" x14ac:dyDescent="0.2">
      <c r="A7" s="140" t="s">
        <v>785</v>
      </c>
      <c r="B7" s="140" t="s">
        <v>703</v>
      </c>
      <c r="C7" s="140" t="s">
        <v>701</v>
      </c>
      <c r="D7" s="140" t="str">
        <f t="shared" si="0"/>
        <v>Apple iPad Mini Retina 16GB (kifutó) ezüst</v>
      </c>
      <c r="E7" s="140">
        <v>131900</v>
      </c>
      <c r="F7" s="140" t="s">
        <v>138</v>
      </c>
      <c r="G7" s="140" t="s">
        <v>138</v>
      </c>
      <c r="H7" s="140" t="s">
        <v>138</v>
      </c>
      <c r="I7" s="140" t="s">
        <v>138</v>
      </c>
      <c r="J7" s="140" t="s">
        <v>138</v>
      </c>
      <c r="K7" s="140" t="s">
        <v>138</v>
      </c>
      <c r="L7" s="140" t="s">
        <v>138</v>
      </c>
      <c r="M7" s="140" t="s">
        <v>138</v>
      </c>
      <c r="N7" s="140" t="s">
        <v>138</v>
      </c>
      <c r="O7" s="140" t="s">
        <v>138</v>
      </c>
      <c r="P7" s="140" t="s">
        <v>138</v>
      </c>
      <c r="Q7" s="140" t="s">
        <v>138</v>
      </c>
      <c r="R7" s="140" t="s">
        <v>138</v>
      </c>
      <c r="S7" s="140" t="s">
        <v>138</v>
      </c>
      <c r="T7" s="140" t="s">
        <v>138</v>
      </c>
      <c r="U7" s="140" t="s">
        <v>138</v>
      </c>
      <c r="V7" s="140" t="s">
        <v>138</v>
      </c>
      <c r="W7" s="140" t="s">
        <v>138</v>
      </c>
      <c r="X7" s="140" t="s">
        <v>138</v>
      </c>
      <c r="Y7" s="140" t="s">
        <v>138</v>
      </c>
      <c r="Z7" s="140">
        <v>0</v>
      </c>
      <c r="AA7" s="140">
        <v>19900</v>
      </c>
      <c r="AB7" s="140">
        <v>79900</v>
      </c>
      <c r="AC7" s="140">
        <v>89900</v>
      </c>
      <c r="AD7" s="140" t="s">
        <v>138</v>
      </c>
      <c r="AE7" s="140" t="s">
        <v>138</v>
      </c>
      <c r="AF7" s="140" t="s">
        <v>138</v>
      </c>
      <c r="AG7" s="140" t="s">
        <v>138</v>
      </c>
      <c r="AH7" s="140" t="s">
        <v>138</v>
      </c>
      <c r="AI7" s="140" t="s">
        <v>138</v>
      </c>
      <c r="AJ7" s="140" t="s">
        <v>146</v>
      </c>
    </row>
    <row r="8" spans="1:36" x14ac:dyDescent="0.2">
      <c r="A8" s="140" t="s">
        <v>785</v>
      </c>
      <c r="B8" s="140" t="s">
        <v>703</v>
      </c>
      <c r="C8" s="140" t="s">
        <v>704</v>
      </c>
      <c r="D8" s="140" t="str">
        <f t="shared" si="0"/>
        <v>HTC One (A9) ezüst</v>
      </c>
      <c r="E8" s="140">
        <v>199900</v>
      </c>
      <c r="F8" s="140">
        <v>124900</v>
      </c>
      <c r="G8" s="140">
        <v>134900</v>
      </c>
      <c r="H8" s="140" t="s">
        <v>138</v>
      </c>
      <c r="I8" s="140">
        <v>117900</v>
      </c>
      <c r="J8" s="140">
        <v>112900</v>
      </c>
      <c r="K8" s="140">
        <v>91900</v>
      </c>
      <c r="L8" s="140" t="s">
        <v>138</v>
      </c>
      <c r="M8" s="140" t="s">
        <v>138</v>
      </c>
      <c r="N8" s="140" t="s">
        <v>138</v>
      </c>
      <c r="O8" s="140" t="s">
        <v>138</v>
      </c>
      <c r="P8" s="140" t="s">
        <v>138</v>
      </c>
      <c r="Q8" s="140" t="s">
        <v>138</v>
      </c>
      <c r="R8" s="140" t="s">
        <v>138</v>
      </c>
      <c r="S8" s="140" t="s">
        <v>138</v>
      </c>
      <c r="T8" s="140" t="s">
        <v>138</v>
      </c>
      <c r="U8" s="140" t="s">
        <v>138</v>
      </c>
      <c r="V8" s="140" t="s">
        <v>138</v>
      </c>
      <c r="W8" s="140" t="s">
        <v>138</v>
      </c>
      <c r="X8" s="140" t="s">
        <v>138</v>
      </c>
      <c r="Y8" s="140" t="s">
        <v>138</v>
      </c>
      <c r="Z8" s="140" t="s">
        <v>138</v>
      </c>
      <c r="AA8" s="140" t="s">
        <v>138</v>
      </c>
      <c r="AB8" s="140" t="s">
        <v>138</v>
      </c>
      <c r="AC8" s="140" t="s">
        <v>138</v>
      </c>
      <c r="AD8" s="140" t="s">
        <v>138</v>
      </c>
      <c r="AE8" s="140">
        <v>113900</v>
      </c>
      <c r="AF8" s="140">
        <v>56900</v>
      </c>
      <c r="AG8" s="140">
        <v>0</v>
      </c>
      <c r="AH8" s="140" t="s">
        <v>158</v>
      </c>
      <c r="AI8" s="140" t="s">
        <v>138</v>
      </c>
      <c r="AJ8" s="140" t="s">
        <v>149</v>
      </c>
    </row>
    <row r="9" spans="1:36" x14ac:dyDescent="0.2">
      <c r="A9" s="141" t="s">
        <v>785</v>
      </c>
      <c r="B9" s="141" t="s">
        <v>700</v>
      </c>
      <c r="C9" s="141" t="s">
        <v>705</v>
      </c>
      <c r="D9" s="140" t="str">
        <f t="shared" si="0"/>
        <v>HTC One M8s szürke</v>
      </c>
      <c r="E9" s="141">
        <v>149900</v>
      </c>
      <c r="F9" s="141">
        <v>89900</v>
      </c>
      <c r="G9" s="141">
        <v>99900</v>
      </c>
      <c r="H9" s="141" t="s">
        <v>138</v>
      </c>
      <c r="I9" s="141">
        <v>82900</v>
      </c>
      <c r="J9" s="141">
        <v>77900</v>
      </c>
      <c r="K9" s="141">
        <v>56900</v>
      </c>
      <c r="L9" s="141" t="s">
        <v>138</v>
      </c>
      <c r="M9" s="141" t="s">
        <v>138</v>
      </c>
      <c r="N9" s="141" t="s">
        <v>138</v>
      </c>
      <c r="O9" s="141" t="s">
        <v>138</v>
      </c>
      <c r="P9" s="141" t="s">
        <v>138</v>
      </c>
      <c r="Q9" s="141" t="s">
        <v>138</v>
      </c>
      <c r="R9" s="141" t="s">
        <v>138</v>
      </c>
      <c r="S9" s="141" t="s">
        <v>138</v>
      </c>
      <c r="T9" s="141" t="s">
        <v>138</v>
      </c>
      <c r="U9" s="141" t="s">
        <v>138</v>
      </c>
      <c r="V9" s="141" t="s">
        <v>138</v>
      </c>
      <c r="W9" s="141" t="s">
        <v>138</v>
      </c>
      <c r="X9" s="141" t="s">
        <v>138</v>
      </c>
      <c r="Y9" s="141" t="s">
        <v>138</v>
      </c>
      <c r="Z9" s="141" t="s">
        <v>138</v>
      </c>
      <c r="AA9" s="141" t="s">
        <v>138</v>
      </c>
      <c r="AB9" s="141" t="s">
        <v>138</v>
      </c>
      <c r="AC9" s="141" t="s">
        <v>138</v>
      </c>
      <c r="AD9" s="141" t="s">
        <v>138</v>
      </c>
      <c r="AE9" s="141">
        <v>64900</v>
      </c>
      <c r="AF9" s="141">
        <v>9900</v>
      </c>
      <c r="AG9" s="141">
        <v>0</v>
      </c>
      <c r="AH9" s="141" t="s">
        <v>158</v>
      </c>
      <c r="AI9" s="141" t="s">
        <v>138</v>
      </c>
      <c r="AJ9" s="141" t="s">
        <v>149</v>
      </c>
    </row>
    <row r="10" spans="1:36" s="141" customFormat="1" x14ac:dyDescent="0.2">
      <c r="A10" s="140" t="s">
        <v>785</v>
      </c>
      <c r="B10" s="140" t="s">
        <v>698</v>
      </c>
      <c r="C10" s="140" t="s">
        <v>706</v>
      </c>
      <c r="D10" s="140" t="str">
        <f t="shared" si="0"/>
        <v>Huawei Ascend P8 Lite fekete</v>
      </c>
      <c r="E10" s="140">
        <v>77900</v>
      </c>
      <c r="F10" s="140">
        <v>44900</v>
      </c>
      <c r="G10" s="140">
        <v>49900</v>
      </c>
      <c r="H10" s="140" t="s">
        <v>138</v>
      </c>
      <c r="I10" s="140">
        <v>37900</v>
      </c>
      <c r="J10" s="140">
        <v>32900</v>
      </c>
      <c r="K10" s="140">
        <v>11900</v>
      </c>
      <c r="L10" s="140" t="s">
        <v>138</v>
      </c>
      <c r="M10" s="140" t="s">
        <v>138</v>
      </c>
      <c r="N10" s="140" t="s">
        <v>138</v>
      </c>
      <c r="O10" s="140" t="s">
        <v>138</v>
      </c>
      <c r="P10" s="140" t="s">
        <v>138</v>
      </c>
      <c r="Q10" s="140" t="s">
        <v>138</v>
      </c>
      <c r="R10" s="140" t="s">
        <v>138</v>
      </c>
      <c r="S10" s="140" t="s">
        <v>138</v>
      </c>
      <c r="T10" s="140" t="s">
        <v>138</v>
      </c>
      <c r="U10" s="140" t="s">
        <v>138</v>
      </c>
      <c r="V10" s="140" t="s">
        <v>138</v>
      </c>
      <c r="W10" s="140" t="s">
        <v>138</v>
      </c>
      <c r="X10" s="140" t="s">
        <v>138</v>
      </c>
      <c r="Y10" s="140" t="s">
        <v>138</v>
      </c>
      <c r="Z10" s="140" t="s">
        <v>138</v>
      </c>
      <c r="AA10" s="140" t="s">
        <v>138</v>
      </c>
      <c r="AB10" s="140" t="s">
        <v>138</v>
      </c>
      <c r="AC10" s="140" t="s">
        <v>138</v>
      </c>
      <c r="AD10" s="140" t="s">
        <v>138</v>
      </c>
      <c r="AE10" s="140">
        <v>24900</v>
      </c>
      <c r="AF10" s="140">
        <v>0</v>
      </c>
      <c r="AG10" s="140" t="s">
        <v>158</v>
      </c>
      <c r="AH10" s="140" t="s">
        <v>158</v>
      </c>
      <c r="AI10" s="140" t="s">
        <v>138</v>
      </c>
      <c r="AJ10" s="140" t="s">
        <v>146</v>
      </c>
    </row>
    <row r="11" spans="1:36" x14ac:dyDescent="0.2">
      <c r="A11" s="140" t="s">
        <v>785</v>
      </c>
      <c r="B11" s="140" t="s">
        <v>707</v>
      </c>
      <c r="C11" s="140" t="s">
        <v>708</v>
      </c>
      <c r="D11" s="140" t="str">
        <f t="shared" si="0"/>
        <v>Huawei B3500 4G Router fehér</v>
      </c>
      <c r="E11" s="140">
        <v>61900</v>
      </c>
      <c r="F11" s="140" t="s">
        <v>138</v>
      </c>
      <c r="G11" s="140" t="s">
        <v>138</v>
      </c>
      <c r="H11" s="140" t="s">
        <v>138</v>
      </c>
      <c r="I11" s="140" t="s">
        <v>138</v>
      </c>
      <c r="J11" s="140" t="s">
        <v>138</v>
      </c>
      <c r="K11" s="140" t="s">
        <v>138</v>
      </c>
      <c r="L11" s="140" t="s">
        <v>138</v>
      </c>
      <c r="M11" s="140" t="s">
        <v>138</v>
      </c>
      <c r="N11" s="140" t="s">
        <v>138</v>
      </c>
      <c r="O11" s="140" t="s">
        <v>138</v>
      </c>
      <c r="P11" s="140" t="s">
        <v>138</v>
      </c>
      <c r="Q11" s="140" t="s">
        <v>138</v>
      </c>
      <c r="R11" s="140" t="s">
        <v>138</v>
      </c>
      <c r="S11" s="140" t="s">
        <v>138</v>
      </c>
      <c r="T11" s="140" t="s">
        <v>138</v>
      </c>
      <c r="U11" s="140" t="s">
        <v>138</v>
      </c>
      <c r="V11" s="140" t="s">
        <v>138</v>
      </c>
      <c r="W11" s="140" t="s">
        <v>138</v>
      </c>
      <c r="X11" s="140" t="s">
        <v>138</v>
      </c>
      <c r="Y11" s="140" t="s">
        <v>138</v>
      </c>
      <c r="Z11" s="140" t="s">
        <v>138</v>
      </c>
      <c r="AA11" s="140" t="s">
        <v>138</v>
      </c>
      <c r="AB11" s="140" t="s">
        <v>138</v>
      </c>
      <c r="AC11" s="140" t="s">
        <v>138</v>
      </c>
      <c r="AD11" s="140" t="s">
        <v>138</v>
      </c>
      <c r="AE11" s="140" t="s">
        <v>138</v>
      </c>
      <c r="AF11" s="140" t="s">
        <v>138</v>
      </c>
      <c r="AG11" s="140" t="s">
        <v>138</v>
      </c>
      <c r="AH11" s="140" t="s">
        <v>138</v>
      </c>
      <c r="AI11" s="140" t="s">
        <v>138</v>
      </c>
      <c r="AJ11" s="140" t="s">
        <v>158</v>
      </c>
    </row>
    <row r="12" spans="1:36" x14ac:dyDescent="0.2">
      <c r="A12" s="140" t="s">
        <v>785</v>
      </c>
      <c r="B12" s="140" t="s">
        <v>703</v>
      </c>
      <c r="C12" s="140" t="s">
        <v>709</v>
      </c>
      <c r="D12" s="140" t="str">
        <f t="shared" si="0"/>
        <v>Huawei MediaPad M2 ezüst</v>
      </c>
      <c r="E12" s="140">
        <v>99900</v>
      </c>
      <c r="F12" s="140" t="s">
        <v>138</v>
      </c>
      <c r="G12" s="140" t="s">
        <v>138</v>
      </c>
      <c r="H12" s="140" t="s">
        <v>138</v>
      </c>
      <c r="I12" s="140" t="s">
        <v>138</v>
      </c>
      <c r="J12" s="140" t="s">
        <v>138</v>
      </c>
      <c r="K12" s="140" t="s">
        <v>138</v>
      </c>
      <c r="L12" s="140" t="s">
        <v>138</v>
      </c>
      <c r="M12" s="140" t="s">
        <v>138</v>
      </c>
      <c r="N12" s="140" t="s">
        <v>138</v>
      </c>
      <c r="O12" s="140" t="s">
        <v>138</v>
      </c>
      <c r="P12" s="140" t="s">
        <v>138</v>
      </c>
      <c r="Q12" s="140" t="s">
        <v>138</v>
      </c>
      <c r="R12" s="140" t="s">
        <v>138</v>
      </c>
      <c r="S12" s="140" t="s">
        <v>138</v>
      </c>
      <c r="T12" s="140" t="s">
        <v>138</v>
      </c>
      <c r="U12" s="140" t="s">
        <v>138</v>
      </c>
      <c r="V12" s="140" t="s">
        <v>138</v>
      </c>
      <c r="W12" s="140" t="s">
        <v>138</v>
      </c>
      <c r="X12" s="140" t="s">
        <v>138</v>
      </c>
      <c r="Y12" s="140" t="s">
        <v>138</v>
      </c>
      <c r="Z12" s="140">
        <v>0</v>
      </c>
      <c r="AA12" s="140">
        <v>0</v>
      </c>
      <c r="AB12" s="140">
        <v>39900</v>
      </c>
      <c r="AC12" s="140">
        <v>49900</v>
      </c>
      <c r="AD12" s="140" t="s">
        <v>138</v>
      </c>
      <c r="AE12" s="140" t="s">
        <v>138</v>
      </c>
      <c r="AF12" s="140" t="s">
        <v>138</v>
      </c>
      <c r="AG12" s="140" t="s">
        <v>138</v>
      </c>
      <c r="AH12" s="140" t="s">
        <v>138</v>
      </c>
      <c r="AI12" s="140" t="s">
        <v>138</v>
      </c>
      <c r="AJ12" s="140" t="s">
        <v>146</v>
      </c>
    </row>
    <row r="13" spans="1:36" x14ac:dyDescent="0.2">
      <c r="A13" s="140" t="s">
        <v>785</v>
      </c>
      <c r="B13" s="140" t="s">
        <v>707</v>
      </c>
      <c r="C13" s="140" t="s">
        <v>712</v>
      </c>
      <c r="D13" s="140" t="str">
        <f t="shared" si="0"/>
        <v>Huawei R209 fehér</v>
      </c>
      <c r="E13" s="140">
        <v>11900</v>
      </c>
      <c r="F13" s="140" t="s">
        <v>138</v>
      </c>
      <c r="G13" s="140" t="s">
        <v>138</v>
      </c>
      <c r="H13" s="140" t="s">
        <v>138</v>
      </c>
      <c r="I13" s="140" t="s">
        <v>138</v>
      </c>
      <c r="J13" s="140" t="s">
        <v>138</v>
      </c>
      <c r="K13" s="140" t="s">
        <v>138</v>
      </c>
      <c r="L13" s="140" t="s">
        <v>138</v>
      </c>
      <c r="M13" s="140">
        <v>4990</v>
      </c>
      <c r="N13" s="140">
        <v>0</v>
      </c>
      <c r="O13" s="140">
        <v>0</v>
      </c>
      <c r="P13" s="140">
        <v>0</v>
      </c>
      <c r="Q13" s="140">
        <v>0</v>
      </c>
      <c r="R13" s="140" t="s">
        <v>138</v>
      </c>
      <c r="S13" s="140" t="s">
        <v>138</v>
      </c>
      <c r="T13" s="140" t="s">
        <v>138</v>
      </c>
      <c r="U13" s="140" t="s">
        <v>138</v>
      </c>
      <c r="V13" s="140" t="s">
        <v>138</v>
      </c>
      <c r="W13" s="140" t="s">
        <v>138</v>
      </c>
      <c r="X13" s="140" t="s">
        <v>138</v>
      </c>
      <c r="Y13" s="140" t="s">
        <v>138</v>
      </c>
      <c r="Z13" s="140" t="s">
        <v>138</v>
      </c>
      <c r="AA13" s="140" t="s">
        <v>138</v>
      </c>
      <c r="AB13" s="140" t="s">
        <v>138</v>
      </c>
      <c r="AC13" s="140" t="s">
        <v>138</v>
      </c>
      <c r="AD13" s="140" t="s">
        <v>138</v>
      </c>
      <c r="AE13" s="140" t="s">
        <v>138</v>
      </c>
      <c r="AF13" s="140" t="s">
        <v>138</v>
      </c>
      <c r="AG13" s="140" t="s">
        <v>138</v>
      </c>
      <c r="AH13" s="140" t="s">
        <v>138</v>
      </c>
      <c r="AI13" s="140" t="s">
        <v>138</v>
      </c>
      <c r="AJ13" s="140" t="s">
        <v>158</v>
      </c>
    </row>
    <row r="14" spans="1:36" x14ac:dyDescent="0.2">
      <c r="A14" s="140" t="s">
        <v>785</v>
      </c>
      <c r="B14" s="140" t="s">
        <v>698</v>
      </c>
      <c r="C14" s="140" t="s">
        <v>713</v>
      </c>
      <c r="D14" s="140" t="str">
        <f t="shared" si="0"/>
        <v>Huawei Y360 fekete</v>
      </c>
      <c r="E14" s="140">
        <v>24900</v>
      </c>
      <c r="F14" s="140">
        <v>6900</v>
      </c>
      <c r="G14" s="140">
        <v>11900</v>
      </c>
      <c r="H14" s="140" t="s">
        <v>138</v>
      </c>
      <c r="I14" s="140">
        <v>0</v>
      </c>
      <c r="J14" s="140">
        <v>0</v>
      </c>
      <c r="K14" s="140">
        <v>0</v>
      </c>
      <c r="L14" s="140" t="s">
        <v>138</v>
      </c>
      <c r="M14" s="140" t="s">
        <v>138</v>
      </c>
      <c r="N14" s="140" t="s">
        <v>138</v>
      </c>
      <c r="O14" s="140" t="s">
        <v>138</v>
      </c>
      <c r="P14" s="140" t="s">
        <v>138</v>
      </c>
      <c r="Q14" s="140" t="s">
        <v>138</v>
      </c>
      <c r="R14" s="140" t="s">
        <v>138</v>
      </c>
      <c r="S14" s="140" t="s">
        <v>138</v>
      </c>
      <c r="T14" s="140" t="s">
        <v>138</v>
      </c>
      <c r="U14" s="140" t="s">
        <v>138</v>
      </c>
      <c r="V14" s="140" t="s">
        <v>138</v>
      </c>
      <c r="W14" s="140" t="s">
        <v>138</v>
      </c>
      <c r="X14" s="140" t="s">
        <v>138</v>
      </c>
      <c r="Y14" s="140" t="s">
        <v>138</v>
      </c>
      <c r="Z14" s="140" t="s">
        <v>138</v>
      </c>
      <c r="AA14" s="140" t="s">
        <v>138</v>
      </c>
      <c r="AB14" s="140" t="s">
        <v>138</v>
      </c>
      <c r="AC14" s="140" t="s">
        <v>138</v>
      </c>
      <c r="AD14" s="140" t="s">
        <v>138</v>
      </c>
      <c r="AE14" s="140">
        <v>0</v>
      </c>
      <c r="AF14" s="140" t="s">
        <v>158</v>
      </c>
      <c r="AG14" s="140" t="s">
        <v>158</v>
      </c>
      <c r="AH14" s="140" t="s">
        <v>158</v>
      </c>
      <c r="AI14" s="140" t="s">
        <v>138</v>
      </c>
      <c r="AJ14" s="140" t="s">
        <v>139</v>
      </c>
    </row>
    <row r="15" spans="1:36" x14ac:dyDescent="0.2">
      <c r="A15" s="140" t="s">
        <v>785</v>
      </c>
      <c r="B15" s="140" t="s">
        <v>698</v>
      </c>
      <c r="C15" s="140" t="s">
        <v>714</v>
      </c>
      <c r="D15" s="140" t="str">
        <f t="shared" si="0"/>
        <v>Huawei Y5 fekete</v>
      </c>
      <c r="E15" s="140">
        <v>34900</v>
      </c>
      <c r="F15" s="140">
        <v>14900</v>
      </c>
      <c r="G15" s="140">
        <v>19900</v>
      </c>
      <c r="H15" s="140" t="s">
        <v>138</v>
      </c>
      <c r="I15" s="140">
        <v>7900</v>
      </c>
      <c r="J15" s="140">
        <v>2900</v>
      </c>
      <c r="K15" s="140">
        <v>0</v>
      </c>
      <c r="L15" s="140" t="s">
        <v>138</v>
      </c>
      <c r="M15" s="140" t="s">
        <v>138</v>
      </c>
      <c r="N15" s="140" t="s">
        <v>138</v>
      </c>
      <c r="O15" s="140" t="s">
        <v>138</v>
      </c>
      <c r="P15" s="140" t="s">
        <v>138</v>
      </c>
      <c r="Q15" s="140" t="s">
        <v>138</v>
      </c>
      <c r="R15" s="140" t="s">
        <v>138</v>
      </c>
      <c r="S15" s="140" t="s">
        <v>138</v>
      </c>
      <c r="T15" s="140" t="s">
        <v>138</v>
      </c>
      <c r="U15" s="140" t="s">
        <v>138</v>
      </c>
      <c r="V15" s="140" t="s">
        <v>138</v>
      </c>
      <c r="W15" s="140" t="s">
        <v>138</v>
      </c>
      <c r="X15" s="140" t="s">
        <v>138</v>
      </c>
      <c r="Y15" s="140" t="s">
        <v>138</v>
      </c>
      <c r="Z15" s="140" t="s">
        <v>138</v>
      </c>
      <c r="AA15" s="140" t="s">
        <v>138</v>
      </c>
      <c r="AB15" s="140" t="s">
        <v>138</v>
      </c>
      <c r="AC15" s="140" t="s">
        <v>138</v>
      </c>
      <c r="AD15" s="140" t="s">
        <v>138</v>
      </c>
      <c r="AE15" s="140">
        <v>1900</v>
      </c>
      <c r="AF15" s="140">
        <v>0</v>
      </c>
      <c r="AG15" s="140" t="s">
        <v>158</v>
      </c>
      <c r="AH15" s="140" t="s">
        <v>158</v>
      </c>
      <c r="AI15" s="140" t="s">
        <v>138</v>
      </c>
      <c r="AJ15" s="140" t="s">
        <v>139</v>
      </c>
    </row>
    <row r="16" spans="1:36" x14ac:dyDescent="0.2">
      <c r="A16" s="140" t="s">
        <v>785</v>
      </c>
      <c r="B16" s="140" t="s">
        <v>700</v>
      </c>
      <c r="C16" s="140" t="s">
        <v>715</v>
      </c>
      <c r="D16" s="140" t="str">
        <f t="shared" si="0"/>
        <v>iPhone 5S 16GB szürke</v>
      </c>
      <c r="E16" s="140">
        <v>180900</v>
      </c>
      <c r="F16" s="140">
        <v>94990</v>
      </c>
      <c r="G16" s="140">
        <v>109900</v>
      </c>
      <c r="H16" s="140" t="s">
        <v>138</v>
      </c>
      <c r="I16" s="140">
        <v>87900</v>
      </c>
      <c r="J16" s="140">
        <v>74900</v>
      </c>
      <c r="K16" s="140">
        <v>61900</v>
      </c>
      <c r="L16" s="140" t="s">
        <v>138</v>
      </c>
      <c r="M16" s="140" t="s">
        <v>138</v>
      </c>
      <c r="N16" s="140" t="s">
        <v>138</v>
      </c>
      <c r="O16" s="140" t="s">
        <v>138</v>
      </c>
      <c r="P16" s="140" t="s">
        <v>138</v>
      </c>
      <c r="Q16" s="140" t="s">
        <v>138</v>
      </c>
      <c r="R16" s="140" t="s">
        <v>138</v>
      </c>
      <c r="S16" s="140" t="s">
        <v>138</v>
      </c>
      <c r="T16" s="140" t="s">
        <v>138</v>
      </c>
      <c r="U16" s="140" t="s">
        <v>138</v>
      </c>
      <c r="V16" s="140" t="s">
        <v>138</v>
      </c>
      <c r="W16" s="140" t="s">
        <v>138</v>
      </c>
      <c r="X16" s="140" t="s">
        <v>138</v>
      </c>
      <c r="Y16" s="140" t="s">
        <v>138</v>
      </c>
      <c r="Z16" s="140" t="s">
        <v>138</v>
      </c>
      <c r="AA16" s="140" t="s">
        <v>138</v>
      </c>
      <c r="AB16" s="140" t="s">
        <v>138</v>
      </c>
      <c r="AC16" s="140" t="s">
        <v>138</v>
      </c>
      <c r="AD16" s="140" t="s">
        <v>138</v>
      </c>
      <c r="AE16" s="140">
        <v>54900</v>
      </c>
      <c r="AF16" s="140">
        <v>0</v>
      </c>
      <c r="AG16" s="140" t="s">
        <v>158</v>
      </c>
      <c r="AH16" s="140" t="s">
        <v>158</v>
      </c>
      <c r="AI16" s="140" t="s">
        <v>138</v>
      </c>
      <c r="AJ16" s="140" t="s">
        <v>149</v>
      </c>
    </row>
    <row r="17" spans="1:36" x14ac:dyDescent="0.2">
      <c r="A17" s="140" t="s">
        <v>785</v>
      </c>
      <c r="B17" s="140" t="s">
        <v>703</v>
      </c>
      <c r="C17" s="140" t="s">
        <v>715</v>
      </c>
      <c r="D17" s="140" t="str">
        <f t="shared" si="0"/>
        <v>iPhone 5S 16GB ezüst</v>
      </c>
      <c r="E17" s="140">
        <v>180900</v>
      </c>
      <c r="F17" s="140">
        <v>94990</v>
      </c>
      <c r="G17" s="140">
        <v>109900</v>
      </c>
      <c r="H17" s="140" t="s">
        <v>138</v>
      </c>
      <c r="I17" s="140">
        <v>87900</v>
      </c>
      <c r="J17" s="140">
        <v>74900</v>
      </c>
      <c r="K17" s="140">
        <v>61900</v>
      </c>
      <c r="L17" s="140" t="s">
        <v>138</v>
      </c>
      <c r="M17" s="140" t="s">
        <v>138</v>
      </c>
      <c r="N17" s="140" t="s">
        <v>138</v>
      </c>
      <c r="O17" s="140" t="s">
        <v>138</v>
      </c>
      <c r="P17" s="140" t="s">
        <v>138</v>
      </c>
      <c r="Q17" s="140" t="s">
        <v>138</v>
      </c>
      <c r="R17" s="140" t="s">
        <v>138</v>
      </c>
      <c r="S17" s="140" t="s">
        <v>138</v>
      </c>
      <c r="T17" s="140" t="s">
        <v>138</v>
      </c>
      <c r="U17" s="140" t="s">
        <v>138</v>
      </c>
      <c r="V17" s="140" t="s">
        <v>138</v>
      </c>
      <c r="W17" s="140" t="s">
        <v>138</v>
      </c>
      <c r="X17" s="140" t="s">
        <v>138</v>
      </c>
      <c r="Y17" s="140" t="s">
        <v>138</v>
      </c>
      <c r="Z17" s="140" t="s">
        <v>138</v>
      </c>
      <c r="AA17" s="140" t="s">
        <v>138</v>
      </c>
      <c r="AB17" s="140" t="s">
        <v>138</v>
      </c>
      <c r="AC17" s="140" t="s">
        <v>138</v>
      </c>
      <c r="AD17" s="140" t="s">
        <v>138</v>
      </c>
      <c r="AE17" s="140">
        <v>54900</v>
      </c>
      <c r="AF17" s="140">
        <v>0</v>
      </c>
      <c r="AG17" s="140" t="s">
        <v>158</v>
      </c>
      <c r="AH17" s="140" t="s">
        <v>158</v>
      </c>
      <c r="AI17" s="140" t="s">
        <v>138</v>
      </c>
      <c r="AJ17" s="140" t="s">
        <v>149</v>
      </c>
    </row>
    <row r="18" spans="1:36" x14ac:dyDescent="0.2">
      <c r="A18" s="140" t="s">
        <v>785</v>
      </c>
      <c r="B18" s="140" t="s">
        <v>700</v>
      </c>
      <c r="C18" s="140" t="s">
        <v>716</v>
      </c>
      <c r="D18" s="140" t="str">
        <f t="shared" si="0"/>
        <v>iPhone 6 16GB szürke</v>
      </c>
      <c r="E18" s="140">
        <v>219900</v>
      </c>
      <c r="F18" s="140">
        <v>144900</v>
      </c>
      <c r="G18" s="140">
        <v>154900</v>
      </c>
      <c r="H18" s="140" t="s">
        <v>138</v>
      </c>
      <c r="I18" s="140">
        <v>137900</v>
      </c>
      <c r="J18" s="140">
        <v>124900</v>
      </c>
      <c r="K18" s="140">
        <v>111900</v>
      </c>
      <c r="L18" s="140" t="s">
        <v>138</v>
      </c>
      <c r="M18" s="140" t="s">
        <v>138</v>
      </c>
      <c r="N18" s="140" t="s">
        <v>138</v>
      </c>
      <c r="O18" s="140" t="s">
        <v>138</v>
      </c>
      <c r="P18" s="140" t="s">
        <v>138</v>
      </c>
      <c r="Q18" s="140" t="s">
        <v>138</v>
      </c>
      <c r="R18" s="140" t="s">
        <v>138</v>
      </c>
      <c r="S18" s="140" t="s">
        <v>138</v>
      </c>
      <c r="T18" s="140" t="s">
        <v>138</v>
      </c>
      <c r="U18" s="140" t="s">
        <v>138</v>
      </c>
      <c r="V18" s="140" t="s">
        <v>138</v>
      </c>
      <c r="W18" s="140" t="s">
        <v>138</v>
      </c>
      <c r="X18" s="140" t="s">
        <v>138</v>
      </c>
      <c r="Y18" s="140" t="s">
        <v>138</v>
      </c>
      <c r="Z18" s="140" t="s">
        <v>138</v>
      </c>
      <c r="AA18" s="140" t="s">
        <v>138</v>
      </c>
      <c r="AB18" s="140" t="s">
        <v>138</v>
      </c>
      <c r="AC18" s="140" t="s">
        <v>138</v>
      </c>
      <c r="AD18" s="140" t="s">
        <v>138</v>
      </c>
      <c r="AE18" s="140">
        <v>128900</v>
      </c>
      <c r="AF18" s="140">
        <v>62900</v>
      </c>
      <c r="AG18" s="140">
        <v>29900</v>
      </c>
      <c r="AH18" s="140">
        <v>0</v>
      </c>
      <c r="AI18" s="140" t="s">
        <v>138</v>
      </c>
      <c r="AJ18" s="140" t="s">
        <v>149</v>
      </c>
    </row>
    <row r="19" spans="1:36" x14ac:dyDescent="0.2">
      <c r="A19" s="140" t="s">
        <v>785</v>
      </c>
      <c r="B19" s="140" t="s">
        <v>703</v>
      </c>
      <c r="C19" s="140" t="s">
        <v>716</v>
      </c>
      <c r="D19" s="140" t="str">
        <f t="shared" si="0"/>
        <v>iPhone 6 16GB ezüst</v>
      </c>
      <c r="E19" s="140">
        <v>219900</v>
      </c>
      <c r="F19" s="140">
        <v>144900</v>
      </c>
      <c r="G19" s="140">
        <v>154900</v>
      </c>
      <c r="H19" s="140" t="s">
        <v>138</v>
      </c>
      <c r="I19" s="140">
        <v>137900</v>
      </c>
      <c r="J19" s="140">
        <v>124900</v>
      </c>
      <c r="K19" s="140">
        <v>111900</v>
      </c>
      <c r="L19" s="140" t="s">
        <v>138</v>
      </c>
      <c r="M19" s="140" t="s">
        <v>138</v>
      </c>
      <c r="N19" s="140" t="s">
        <v>138</v>
      </c>
      <c r="O19" s="140" t="s">
        <v>138</v>
      </c>
      <c r="P19" s="140" t="s">
        <v>138</v>
      </c>
      <c r="Q19" s="140" t="s">
        <v>138</v>
      </c>
      <c r="R19" s="140" t="s">
        <v>138</v>
      </c>
      <c r="S19" s="140" t="s">
        <v>138</v>
      </c>
      <c r="T19" s="140" t="s">
        <v>138</v>
      </c>
      <c r="U19" s="140" t="s">
        <v>138</v>
      </c>
      <c r="V19" s="140" t="s">
        <v>138</v>
      </c>
      <c r="W19" s="140" t="s">
        <v>138</v>
      </c>
      <c r="X19" s="140" t="s">
        <v>138</v>
      </c>
      <c r="Y19" s="140" t="s">
        <v>138</v>
      </c>
      <c r="Z19" s="140" t="s">
        <v>138</v>
      </c>
      <c r="AA19" s="140" t="s">
        <v>138</v>
      </c>
      <c r="AB19" s="140" t="s">
        <v>138</v>
      </c>
      <c r="AC19" s="140" t="s">
        <v>138</v>
      </c>
      <c r="AD19" s="140" t="s">
        <v>138</v>
      </c>
      <c r="AE19" s="140">
        <v>128900</v>
      </c>
      <c r="AF19" s="140">
        <v>62900</v>
      </c>
      <c r="AG19" s="140">
        <v>29900</v>
      </c>
      <c r="AH19" s="140">
        <v>0</v>
      </c>
      <c r="AI19" s="140" t="s">
        <v>138</v>
      </c>
      <c r="AJ19" s="140" t="s">
        <v>149</v>
      </c>
    </row>
    <row r="20" spans="1:36" x14ac:dyDescent="0.2">
      <c r="A20" s="140" t="s">
        <v>785</v>
      </c>
      <c r="B20" s="140" t="s">
        <v>703</v>
      </c>
      <c r="C20" s="140" t="s">
        <v>717</v>
      </c>
      <c r="D20" s="140" t="str">
        <f t="shared" si="0"/>
        <v>iPhone 6 64GB ezüst</v>
      </c>
      <c r="E20" s="140">
        <v>254900</v>
      </c>
      <c r="F20" s="140">
        <v>169900</v>
      </c>
      <c r="G20" s="140">
        <v>179900</v>
      </c>
      <c r="H20" s="140" t="s">
        <v>138</v>
      </c>
      <c r="I20" s="140">
        <v>162900</v>
      </c>
      <c r="J20" s="140">
        <v>149900</v>
      </c>
      <c r="K20" s="140">
        <v>136900</v>
      </c>
      <c r="L20" s="140" t="s">
        <v>138</v>
      </c>
      <c r="M20" s="140" t="s">
        <v>138</v>
      </c>
      <c r="N20" s="140" t="s">
        <v>138</v>
      </c>
      <c r="O20" s="140" t="s">
        <v>138</v>
      </c>
      <c r="P20" s="140" t="s">
        <v>138</v>
      </c>
      <c r="Q20" s="140" t="s">
        <v>138</v>
      </c>
      <c r="R20" s="140" t="s">
        <v>138</v>
      </c>
      <c r="S20" s="140" t="s">
        <v>138</v>
      </c>
      <c r="T20" s="140" t="s">
        <v>138</v>
      </c>
      <c r="U20" s="140" t="s">
        <v>138</v>
      </c>
      <c r="V20" s="140" t="s">
        <v>138</v>
      </c>
      <c r="W20" s="140" t="s">
        <v>138</v>
      </c>
      <c r="X20" s="140" t="s">
        <v>138</v>
      </c>
      <c r="Y20" s="140" t="s">
        <v>138</v>
      </c>
      <c r="Z20" s="140" t="s">
        <v>138</v>
      </c>
      <c r="AA20" s="140" t="s">
        <v>138</v>
      </c>
      <c r="AB20" s="140" t="s">
        <v>138</v>
      </c>
      <c r="AC20" s="140" t="s">
        <v>138</v>
      </c>
      <c r="AD20" s="140" t="s">
        <v>138</v>
      </c>
      <c r="AE20" s="140">
        <v>159900</v>
      </c>
      <c r="AF20" s="140">
        <v>94900</v>
      </c>
      <c r="AG20" s="140">
        <v>34990</v>
      </c>
      <c r="AH20" s="140">
        <v>0</v>
      </c>
      <c r="AI20" s="140" t="s">
        <v>138</v>
      </c>
      <c r="AJ20" s="140" t="s">
        <v>149</v>
      </c>
    </row>
    <row r="21" spans="1:36" x14ac:dyDescent="0.2">
      <c r="A21" s="140" t="s">
        <v>785</v>
      </c>
      <c r="B21" s="140" t="s">
        <v>700</v>
      </c>
      <c r="C21" s="140" t="s">
        <v>719</v>
      </c>
      <c r="D21" s="140" t="str">
        <f t="shared" si="0"/>
        <v>iPhone 6S 16GB szürke</v>
      </c>
      <c r="E21" s="140">
        <v>249900</v>
      </c>
      <c r="F21" s="140">
        <v>169900</v>
      </c>
      <c r="G21" s="140">
        <v>179900</v>
      </c>
      <c r="H21" s="140" t="s">
        <v>138</v>
      </c>
      <c r="I21" s="140">
        <v>162900</v>
      </c>
      <c r="J21" s="140">
        <v>149900</v>
      </c>
      <c r="K21" s="140">
        <v>136900</v>
      </c>
      <c r="L21" s="140" t="s">
        <v>138</v>
      </c>
      <c r="M21" s="140" t="s">
        <v>138</v>
      </c>
      <c r="N21" s="140" t="s">
        <v>138</v>
      </c>
      <c r="O21" s="140" t="s">
        <v>138</v>
      </c>
      <c r="P21" s="140" t="s">
        <v>138</v>
      </c>
      <c r="Q21" s="140" t="s">
        <v>138</v>
      </c>
      <c r="R21" s="140" t="s">
        <v>138</v>
      </c>
      <c r="S21" s="140" t="s">
        <v>138</v>
      </c>
      <c r="T21" s="140" t="s">
        <v>138</v>
      </c>
      <c r="U21" s="140" t="s">
        <v>138</v>
      </c>
      <c r="V21" s="140" t="s">
        <v>138</v>
      </c>
      <c r="W21" s="140" t="s">
        <v>138</v>
      </c>
      <c r="X21" s="140" t="s">
        <v>138</v>
      </c>
      <c r="Y21" s="140" t="s">
        <v>138</v>
      </c>
      <c r="Z21" s="140" t="s">
        <v>138</v>
      </c>
      <c r="AA21" s="140" t="s">
        <v>138</v>
      </c>
      <c r="AB21" s="140" t="s">
        <v>138</v>
      </c>
      <c r="AC21" s="140" t="s">
        <v>138</v>
      </c>
      <c r="AD21" s="140" t="s">
        <v>138</v>
      </c>
      <c r="AE21" s="140">
        <v>159900</v>
      </c>
      <c r="AF21" s="140">
        <v>99900</v>
      </c>
      <c r="AG21" s="140">
        <v>24900</v>
      </c>
      <c r="AH21" s="140">
        <v>0</v>
      </c>
      <c r="AI21" s="140" t="s">
        <v>138</v>
      </c>
      <c r="AJ21" s="140" t="s">
        <v>149</v>
      </c>
    </row>
    <row r="22" spans="1:36" x14ac:dyDescent="0.2">
      <c r="A22" s="140" t="s">
        <v>785</v>
      </c>
      <c r="B22" s="140" t="s">
        <v>703</v>
      </c>
      <c r="C22" s="140" t="s">
        <v>719</v>
      </c>
      <c r="D22" s="140" t="str">
        <f t="shared" si="0"/>
        <v>iPhone 6S 16GB ezüst</v>
      </c>
      <c r="E22" s="140">
        <v>249900</v>
      </c>
      <c r="F22" s="140">
        <v>169900</v>
      </c>
      <c r="G22" s="140">
        <v>179900</v>
      </c>
      <c r="H22" s="140" t="s">
        <v>138</v>
      </c>
      <c r="I22" s="140">
        <v>162900</v>
      </c>
      <c r="J22" s="140">
        <v>149900</v>
      </c>
      <c r="K22" s="140">
        <v>136900</v>
      </c>
      <c r="L22" s="140" t="s">
        <v>138</v>
      </c>
      <c r="M22" s="140" t="s">
        <v>138</v>
      </c>
      <c r="N22" s="140" t="s">
        <v>138</v>
      </c>
      <c r="O22" s="140" t="s">
        <v>138</v>
      </c>
      <c r="P22" s="140" t="s">
        <v>138</v>
      </c>
      <c r="Q22" s="140" t="s">
        <v>138</v>
      </c>
      <c r="R22" s="140" t="s">
        <v>138</v>
      </c>
      <c r="S22" s="140" t="s">
        <v>138</v>
      </c>
      <c r="T22" s="140" t="s">
        <v>138</v>
      </c>
      <c r="U22" s="140" t="s">
        <v>138</v>
      </c>
      <c r="V22" s="140" t="s">
        <v>138</v>
      </c>
      <c r="W22" s="140" t="s">
        <v>138</v>
      </c>
      <c r="X22" s="140" t="s">
        <v>138</v>
      </c>
      <c r="Y22" s="140" t="s">
        <v>138</v>
      </c>
      <c r="Z22" s="140" t="s">
        <v>138</v>
      </c>
      <c r="AA22" s="140" t="s">
        <v>138</v>
      </c>
      <c r="AB22" s="140" t="s">
        <v>138</v>
      </c>
      <c r="AC22" s="140" t="s">
        <v>138</v>
      </c>
      <c r="AD22" s="140" t="s">
        <v>138</v>
      </c>
      <c r="AE22" s="140">
        <v>159900</v>
      </c>
      <c r="AF22" s="140">
        <v>99900</v>
      </c>
      <c r="AG22" s="140">
        <v>24900</v>
      </c>
      <c r="AH22" s="140">
        <v>0</v>
      </c>
      <c r="AI22" s="140" t="s">
        <v>138</v>
      </c>
      <c r="AJ22" s="140" t="s">
        <v>149</v>
      </c>
    </row>
    <row r="23" spans="1:36" x14ac:dyDescent="0.2">
      <c r="A23" s="140" t="s">
        <v>785</v>
      </c>
      <c r="B23" s="140" t="s">
        <v>720</v>
      </c>
      <c r="C23" s="140" t="s">
        <v>719</v>
      </c>
      <c r="D23" s="140" t="str">
        <f t="shared" si="0"/>
        <v>iPhone 6S 16GB rózsaszín</v>
      </c>
      <c r="E23" s="140">
        <v>249900</v>
      </c>
      <c r="F23" s="140">
        <v>169900</v>
      </c>
      <c r="G23" s="140">
        <v>179900</v>
      </c>
      <c r="H23" s="140" t="s">
        <v>138</v>
      </c>
      <c r="I23" s="140">
        <v>162900</v>
      </c>
      <c r="J23" s="140">
        <v>149900</v>
      </c>
      <c r="K23" s="140">
        <v>136900</v>
      </c>
      <c r="L23" s="140" t="s">
        <v>138</v>
      </c>
      <c r="M23" s="140" t="s">
        <v>138</v>
      </c>
      <c r="N23" s="140" t="s">
        <v>138</v>
      </c>
      <c r="O23" s="140" t="s">
        <v>138</v>
      </c>
      <c r="P23" s="140" t="s">
        <v>138</v>
      </c>
      <c r="Q23" s="140" t="s">
        <v>138</v>
      </c>
      <c r="R23" s="140" t="s">
        <v>138</v>
      </c>
      <c r="S23" s="140" t="s">
        <v>138</v>
      </c>
      <c r="T23" s="140" t="s">
        <v>138</v>
      </c>
      <c r="U23" s="140" t="s">
        <v>138</v>
      </c>
      <c r="V23" s="140" t="s">
        <v>138</v>
      </c>
      <c r="W23" s="140" t="s">
        <v>138</v>
      </c>
      <c r="X23" s="140" t="s">
        <v>138</v>
      </c>
      <c r="Y23" s="140" t="s">
        <v>138</v>
      </c>
      <c r="Z23" s="140" t="s">
        <v>138</v>
      </c>
      <c r="AA23" s="140" t="s">
        <v>138</v>
      </c>
      <c r="AB23" s="140" t="s">
        <v>138</v>
      </c>
      <c r="AC23" s="140" t="s">
        <v>138</v>
      </c>
      <c r="AD23" s="140" t="s">
        <v>138</v>
      </c>
      <c r="AE23" s="140">
        <v>159900</v>
      </c>
      <c r="AF23" s="140">
        <v>99900</v>
      </c>
      <c r="AG23" s="140">
        <v>24900</v>
      </c>
      <c r="AH23" s="140">
        <v>0</v>
      </c>
      <c r="AI23" s="140" t="s">
        <v>138</v>
      </c>
      <c r="AJ23" s="140" t="s">
        <v>149</v>
      </c>
    </row>
    <row r="24" spans="1:36" x14ac:dyDescent="0.2">
      <c r="A24" s="140" t="s">
        <v>785</v>
      </c>
      <c r="B24" s="140" t="s">
        <v>700</v>
      </c>
      <c r="C24" s="140" t="s">
        <v>721</v>
      </c>
      <c r="D24" s="140" t="str">
        <f t="shared" si="0"/>
        <v>iPhone 6S 64GB szürke</v>
      </c>
      <c r="E24" s="140">
        <v>289900</v>
      </c>
      <c r="F24" s="140">
        <v>199900</v>
      </c>
      <c r="G24" s="140">
        <v>209900</v>
      </c>
      <c r="H24" s="140" t="s">
        <v>138</v>
      </c>
      <c r="I24" s="140">
        <v>192900</v>
      </c>
      <c r="J24" s="140">
        <v>179900</v>
      </c>
      <c r="K24" s="140">
        <v>166900</v>
      </c>
      <c r="L24" s="140" t="s">
        <v>138</v>
      </c>
      <c r="M24" s="140" t="s">
        <v>138</v>
      </c>
      <c r="N24" s="140" t="s">
        <v>138</v>
      </c>
      <c r="O24" s="140" t="s">
        <v>138</v>
      </c>
      <c r="P24" s="140" t="s">
        <v>138</v>
      </c>
      <c r="Q24" s="140" t="s">
        <v>138</v>
      </c>
      <c r="R24" s="140" t="s">
        <v>138</v>
      </c>
      <c r="S24" s="140" t="s">
        <v>138</v>
      </c>
      <c r="T24" s="140" t="s">
        <v>138</v>
      </c>
      <c r="U24" s="140" t="s">
        <v>138</v>
      </c>
      <c r="V24" s="140" t="s">
        <v>138</v>
      </c>
      <c r="W24" s="140" t="s">
        <v>138</v>
      </c>
      <c r="X24" s="140" t="s">
        <v>138</v>
      </c>
      <c r="Y24" s="140" t="s">
        <v>138</v>
      </c>
      <c r="Z24" s="140" t="s">
        <v>138</v>
      </c>
      <c r="AA24" s="140" t="s">
        <v>138</v>
      </c>
      <c r="AB24" s="140" t="s">
        <v>138</v>
      </c>
      <c r="AC24" s="140" t="s">
        <v>138</v>
      </c>
      <c r="AD24" s="140" t="s">
        <v>138</v>
      </c>
      <c r="AE24" s="140">
        <v>189900</v>
      </c>
      <c r="AF24" s="140">
        <v>129900</v>
      </c>
      <c r="AG24" s="140">
        <v>54900</v>
      </c>
      <c r="AH24" s="140">
        <v>14900</v>
      </c>
      <c r="AI24" s="140" t="s">
        <v>138</v>
      </c>
      <c r="AJ24" s="140" t="s">
        <v>149</v>
      </c>
    </row>
    <row r="25" spans="1:36" x14ac:dyDescent="0.2">
      <c r="A25" s="140" t="s">
        <v>785</v>
      </c>
      <c r="B25" s="140" t="s">
        <v>703</v>
      </c>
      <c r="C25" s="140" t="s">
        <v>721</v>
      </c>
      <c r="D25" s="140" t="str">
        <f t="shared" si="0"/>
        <v>iPhone 6S 64GB ezüst</v>
      </c>
      <c r="E25" s="140">
        <v>289900</v>
      </c>
      <c r="F25" s="140">
        <v>199900</v>
      </c>
      <c r="G25" s="140">
        <v>209900</v>
      </c>
      <c r="H25" s="140" t="s">
        <v>138</v>
      </c>
      <c r="I25" s="140">
        <v>192900</v>
      </c>
      <c r="J25" s="140">
        <v>179900</v>
      </c>
      <c r="K25" s="140">
        <v>166900</v>
      </c>
      <c r="L25" s="140" t="s">
        <v>138</v>
      </c>
      <c r="M25" s="140" t="s">
        <v>138</v>
      </c>
      <c r="N25" s="140" t="s">
        <v>138</v>
      </c>
      <c r="O25" s="140" t="s">
        <v>138</v>
      </c>
      <c r="P25" s="140" t="s">
        <v>138</v>
      </c>
      <c r="Q25" s="140" t="s">
        <v>138</v>
      </c>
      <c r="R25" s="140" t="s">
        <v>138</v>
      </c>
      <c r="S25" s="140" t="s">
        <v>138</v>
      </c>
      <c r="T25" s="140" t="s">
        <v>138</v>
      </c>
      <c r="U25" s="140" t="s">
        <v>138</v>
      </c>
      <c r="V25" s="140" t="s">
        <v>138</v>
      </c>
      <c r="W25" s="140" t="s">
        <v>138</v>
      </c>
      <c r="X25" s="140" t="s">
        <v>138</v>
      </c>
      <c r="Y25" s="140" t="s">
        <v>138</v>
      </c>
      <c r="Z25" s="140" t="s">
        <v>138</v>
      </c>
      <c r="AA25" s="140" t="s">
        <v>138</v>
      </c>
      <c r="AB25" s="140" t="s">
        <v>138</v>
      </c>
      <c r="AC25" s="140" t="s">
        <v>138</v>
      </c>
      <c r="AD25" s="140" t="s">
        <v>138</v>
      </c>
      <c r="AE25" s="140">
        <v>189900</v>
      </c>
      <c r="AF25" s="140">
        <v>129900</v>
      </c>
      <c r="AG25" s="140">
        <v>54900</v>
      </c>
      <c r="AH25" s="140">
        <v>14900</v>
      </c>
      <c r="AI25" s="140" t="s">
        <v>138</v>
      </c>
      <c r="AJ25" s="140" t="s">
        <v>149</v>
      </c>
    </row>
    <row r="26" spans="1:36" x14ac:dyDescent="0.2">
      <c r="A26" s="142" t="s">
        <v>785</v>
      </c>
      <c r="B26" s="142" t="s">
        <v>703</v>
      </c>
      <c r="C26" s="142" t="s">
        <v>723</v>
      </c>
      <c r="D26" s="140" t="str">
        <f t="shared" si="0"/>
        <v>iPhone 6S Plus 16GB ezüst</v>
      </c>
      <c r="E26" s="142">
        <v>289900</v>
      </c>
      <c r="F26" s="142">
        <v>199900</v>
      </c>
      <c r="G26" s="142">
        <v>209900</v>
      </c>
      <c r="H26" s="142" t="s">
        <v>138</v>
      </c>
      <c r="I26" s="142">
        <v>192900</v>
      </c>
      <c r="J26" s="142">
        <v>179900</v>
      </c>
      <c r="K26" s="142">
        <v>166900</v>
      </c>
      <c r="L26" s="142" t="s">
        <v>138</v>
      </c>
      <c r="M26" s="142" t="s">
        <v>138</v>
      </c>
      <c r="N26" s="142" t="s">
        <v>138</v>
      </c>
      <c r="O26" s="142" t="s">
        <v>138</v>
      </c>
      <c r="P26" s="142" t="s">
        <v>138</v>
      </c>
      <c r="Q26" s="142" t="s">
        <v>138</v>
      </c>
      <c r="R26" s="142" t="s">
        <v>138</v>
      </c>
      <c r="S26" s="142" t="s">
        <v>138</v>
      </c>
      <c r="T26" s="142" t="s">
        <v>138</v>
      </c>
      <c r="U26" s="142" t="s">
        <v>138</v>
      </c>
      <c r="V26" s="142" t="s">
        <v>138</v>
      </c>
      <c r="W26" s="142" t="s">
        <v>138</v>
      </c>
      <c r="X26" s="142" t="s">
        <v>138</v>
      </c>
      <c r="Y26" s="142" t="s">
        <v>138</v>
      </c>
      <c r="Z26" s="142" t="s">
        <v>138</v>
      </c>
      <c r="AA26" s="142" t="s">
        <v>138</v>
      </c>
      <c r="AB26" s="142" t="s">
        <v>138</v>
      </c>
      <c r="AC26" s="142" t="s">
        <v>138</v>
      </c>
      <c r="AD26" s="142" t="s">
        <v>138</v>
      </c>
      <c r="AE26" s="142">
        <v>189900</v>
      </c>
      <c r="AF26" s="142">
        <v>129900</v>
      </c>
      <c r="AG26" s="142">
        <v>54900</v>
      </c>
      <c r="AH26" s="142">
        <v>24900</v>
      </c>
      <c r="AI26" s="142" t="s">
        <v>138</v>
      </c>
      <c r="AJ26" s="142" t="s">
        <v>149</v>
      </c>
    </row>
    <row r="27" spans="1:36" s="142" customFormat="1" x14ac:dyDescent="0.2">
      <c r="A27" s="140" t="s">
        <v>785</v>
      </c>
      <c r="B27" s="140" t="s">
        <v>700</v>
      </c>
      <c r="C27" s="140" t="s">
        <v>724</v>
      </c>
      <c r="D27" s="140" t="str">
        <f t="shared" si="0"/>
        <v>iPhone 6S Plus 64GB szürke</v>
      </c>
      <c r="E27" s="140">
        <v>329900</v>
      </c>
      <c r="F27" s="140">
        <v>219900</v>
      </c>
      <c r="G27" s="140">
        <v>229900</v>
      </c>
      <c r="H27" s="140" t="s">
        <v>138</v>
      </c>
      <c r="I27" s="140">
        <v>212900</v>
      </c>
      <c r="J27" s="140">
        <v>199900</v>
      </c>
      <c r="K27" s="140">
        <v>186900</v>
      </c>
      <c r="L27" s="140" t="s">
        <v>138</v>
      </c>
      <c r="M27" s="140" t="s">
        <v>138</v>
      </c>
      <c r="N27" s="140" t="s">
        <v>138</v>
      </c>
      <c r="O27" s="140" t="s">
        <v>138</v>
      </c>
      <c r="P27" s="140" t="s">
        <v>138</v>
      </c>
      <c r="Q27" s="140" t="s">
        <v>138</v>
      </c>
      <c r="R27" s="140" t="s">
        <v>138</v>
      </c>
      <c r="S27" s="140" t="s">
        <v>138</v>
      </c>
      <c r="T27" s="140" t="s">
        <v>138</v>
      </c>
      <c r="U27" s="140" t="s">
        <v>138</v>
      </c>
      <c r="V27" s="140" t="s">
        <v>138</v>
      </c>
      <c r="W27" s="140" t="s">
        <v>138</v>
      </c>
      <c r="X27" s="140" t="s">
        <v>138</v>
      </c>
      <c r="Y27" s="140" t="s">
        <v>138</v>
      </c>
      <c r="Z27" s="140" t="s">
        <v>138</v>
      </c>
      <c r="AA27" s="140" t="s">
        <v>138</v>
      </c>
      <c r="AB27" s="140" t="s">
        <v>138</v>
      </c>
      <c r="AC27" s="140" t="s">
        <v>138</v>
      </c>
      <c r="AD27" s="140" t="s">
        <v>138</v>
      </c>
      <c r="AE27" s="140">
        <v>209900</v>
      </c>
      <c r="AF27" s="140">
        <v>149900</v>
      </c>
      <c r="AG27" s="140">
        <v>79900</v>
      </c>
      <c r="AH27" s="140">
        <v>49900</v>
      </c>
      <c r="AI27" s="140" t="s">
        <v>138</v>
      </c>
      <c r="AJ27" s="140" t="s">
        <v>149</v>
      </c>
    </row>
    <row r="28" spans="1:36" x14ac:dyDescent="0.2">
      <c r="A28" s="140" t="s">
        <v>785</v>
      </c>
      <c r="B28" s="140" t="s">
        <v>703</v>
      </c>
      <c r="C28" s="140" t="s">
        <v>724</v>
      </c>
      <c r="D28" s="140" t="str">
        <f t="shared" si="0"/>
        <v>iPhone 6S Plus 64GB ezüst</v>
      </c>
      <c r="E28" s="140">
        <v>329900</v>
      </c>
      <c r="F28" s="140">
        <v>219900</v>
      </c>
      <c r="G28" s="140">
        <v>229900</v>
      </c>
      <c r="H28" s="140" t="s">
        <v>138</v>
      </c>
      <c r="I28" s="140">
        <v>212900</v>
      </c>
      <c r="J28" s="140">
        <v>199900</v>
      </c>
      <c r="K28" s="140">
        <v>186900</v>
      </c>
      <c r="L28" s="140" t="s">
        <v>138</v>
      </c>
      <c r="M28" s="140" t="s">
        <v>138</v>
      </c>
      <c r="N28" s="140" t="s">
        <v>138</v>
      </c>
      <c r="O28" s="140" t="s">
        <v>138</v>
      </c>
      <c r="P28" s="140" t="s">
        <v>138</v>
      </c>
      <c r="Q28" s="140" t="s">
        <v>138</v>
      </c>
      <c r="R28" s="140" t="s">
        <v>138</v>
      </c>
      <c r="S28" s="140" t="s">
        <v>138</v>
      </c>
      <c r="T28" s="140" t="s">
        <v>138</v>
      </c>
      <c r="U28" s="140" t="s">
        <v>138</v>
      </c>
      <c r="V28" s="140" t="s">
        <v>138</v>
      </c>
      <c r="W28" s="140" t="s">
        <v>138</v>
      </c>
      <c r="X28" s="140" t="s">
        <v>138</v>
      </c>
      <c r="Y28" s="140" t="s">
        <v>138</v>
      </c>
      <c r="Z28" s="140" t="s">
        <v>138</v>
      </c>
      <c r="AA28" s="140" t="s">
        <v>138</v>
      </c>
      <c r="AB28" s="140" t="s">
        <v>138</v>
      </c>
      <c r="AC28" s="140" t="s">
        <v>138</v>
      </c>
      <c r="AD28" s="140" t="s">
        <v>138</v>
      </c>
      <c r="AE28" s="140">
        <v>209900</v>
      </c>
      <c r="AF28" s="140">
        <v>149900</v>
      </c>
      <c r="AG28" s="140">
        <v>79900</v>
      </c>
      <c r="AH28" s="140">
        <v>49900</v>
      </c>
      <c r="AI28" s="140" t="s">
        <v>138</v>
      </c>
      <c r="AJ28" s="140" t="s">
        <v>149</v>
      </c>
    </row>
    <row r="29" spans="1:36" x14ac:dyDescent="0.2">
      <c r="A29" s="140" t="s">
        <v>785</v>
      </c>
      <c r="B29" s="140" t="s">
        <v>788</v>
      </c>
      <c r="C29" s="140" t="s">
        <v>726</v>
      </c>
      <c r="D29" s="140" t="str">
        <f t="shared" si="0"/>
        <v>iPhone SE 16GB szürke, arany</v>
      </c>
      <c r="E29" s="140">
        <v>159900</v>
      </c>
      <c r="F29" s="140">
        <v>99900</v>
      </c>
      <c r="G29" s="140">
        <v>109900</v>
      </c>
      <c r="H29" s="140" t="s">
        <v>138</v>
      </c>
      <c r="I29" s="140">
        <v>92900</v>
      </c>
      <c r="J29" s="140">
        <v>87900</v>
      </c>
      <c r="K29" s="140">
        <v>66900</v>
      </c>
      <c r="L29" s="140" t="s">
        <v>138</v>
      </c>
      <c r="M29" s="140" t="s">
        <v>138</v>
      </c>
      <c r="N29" s="140" t="s">
        <v>138</v>
      </c>
      <c r="O29" s="140" t="s">
        <v>138</v>
      </c>
      <c r="P29" s="140" t="s">
        <v>138</v>
      </c>
      <c r="Q29" s="140" t="s">
        <v>138</v>
      </c>
      <c r="R29" s="140" t="s">
        <v>138</v>
      </c>
      <c r="S29" s="140" t="s">
        <v>138</v>
      </c>
      <c r="T29" s="140" t="s">
        <v>138</v>
      </c>
      <c r="U29" s="140" t="s">
        <v>138</v>
      </c>
      <c r="V29" s="140" t="s">
        <v>138</v>
      </c>
      <c r="W29" s="140" t="s">
        <v>138</v>
      </c>
      <c r="X29" s="140" t="s">
        <v>138</v>
      </c>
      <c r="Y29" s="140" t="s">
        <v>138</v>
      </c>
      <c r="Z29" s="140" t="s">
        <v>138</v>
      </c>
      <c r="AA29" s="140" t="s">
        <v>138</v>
      </c>
      <c r="AB29" s="140" t="s">
        <v>138</v>
      </c>
      <c r="AC29" s="140" t="s">
        <v>138</v>
      </c>
      <c r="AD29" s="140" t="s">
        <v>138</v>
      </c>
      <c r="AE29" s="140">
        <v>59900</v>
      </c>
      <c r="AF29" s="140">
        <v>0</v>
      </c>
      <c r="AG29" s="140" t="s">
        <v>158</v>
      </c>
      <c r="AH29" s="140" t="s">
        <v>158</v>
      </c>
      <c r="AI29" s="140" t="s">
        <v>138</v>
      </c>
      <c r="AJ29" s="140" t="s">
        <v>149</v>
      </c>
    </row>
    <row r="30" spans="1:36" x14ac:dyDescent="0.2">
      <c r="A30" s="140" t="s">
        <v>785</v>
      </c>
      <c r="B30" s="140" t="s">
        <v>698</v>
      </c>
      <c r="C30" s="140" t="s">
        <v>727</v>
      </c>
      <c r="D30" s="140" t="str">
        <f t="shared" si="0"/>
        <v>Jablocom GDP-06 fekete</v>
      </c>
      <c r="E30" s="140">
        <v>49900</v>
      </c>
      <c r="F30" s="140">
        <v>21900</v>
      </c>
      <c r="G30" s="140">
        <v>29900</v>
      </c>
      <c r="H30" s="140" t="s">
        <v>138</v>
      </c>
      <c r="I30" s="140" t="s">
        <v>138</v>
      </c>
      <c r="J30" s="140" t="s">
        <v>138</v>
      </c>
      <c r="K30" s="140">
        <v>0</v>
      </c>
      <c r="L30" s="140" t="s">
        <v>138</v>
      </c>
      <c r="M30" s="140" t="s">
        <v>138</v>
      </c>
      <c r="N30" s="140" t="s">
        <v>138</v>
      </c>
      <c r="O30" s="140" t="s">
        <v>138</v>
      </c>
      <c r="P30" s="140" t="s">
        <v>138</v>
      </c>
      <c r="Q30" s="140" t="s">
        <v>138</v>
      </c>
      <c r="R30" s="140" t="s">
        <v>138</v>
      </c>
      <c r="S30" s="140" t="s">
        <v>138</v>
      </c>
      <c r="T30" s="140" t="s">
        <v>138</v>
      </c>
      <c r="U30" s="140" t="s">
        <v>138</v>
      </c>
      <c r="V30" s="140" t="s">
        <v>138</v>
      </c>
      <c r="W30" s="140" t="s">
        <v>138</v>
      </c>
      <c r="X30" s="140" t="s">
        <v>138</v>
      </c>
      <c r="Y30" s="140" t="s">
        <v>138</v>
      </c>
      <c r="Z30" s="140" t="s">
        <v>138</v>
      </c>
      <c r="AA30" s="140" t="s">
        <v>138</v>
      </c>
      <c r="AB30" s="140" t="s">
        <v>138</v>
      </c>
      <c r="AC30" s="140" t="s">
        <v>138</v>
      </c>
      <c r="AD30" s="140" t="s">
        <v>138</v>
      </c>
      <c r="AE30" s="140" t="s">
        <v>138</v>
      </c>
      <c r="AF30" s="140" t="s">
        <v>138</v>
      </c>
      <c r="AG30" s="140" t="s">
        <v>138</v>
      </c>
      <c r="AH30" s="140" t="s">
        <v>138</v>
      </c>
      <c r="AI30" s="140" t="s">
        <v>138</v>
      </c>
      <c r="AJ30" s="140" t="s">
        <v>158</v>
      </c>
    </row>
    <row r="31" spans="1:36" x14ac:dyDescent="0.2">
      <c r="A31" s="140" t="s">
        <v>785</v>
      </c>
      <c r="B31" s="140" t="s">
        <v>707</v>
      </c>
      <c r="C31" s="140" t="s">
        <v>728</v>
      </c>
      <c r="D31" s="140" t="str">
        <f t="shared" si="0"/>
        <v>K4607 USB modem fehér</v>
      </c>
      <c r="E31" s="140">
        <v>6900</v>
      </c>
      <c r="F31" s="140" t="s">
        <v>138</v>
      </c>
      <c r="G31" s="140" t="s">
        <v>138</v>
      </c>
      <c r="H31" s="140" t="s">
        <v>138</v>
      </c>
      <c r="I31" s="140" t="s">
        <v>138</v>
      </c>
      <c r="J31" s="140" t="s">
        <v>138</v>
      </c>
      <c r="K31" s="140" t="s">
        <v>138</v>
      </c>
      <c r="L31" s="140" t="s">
        <v>138</v>
      </c>
      <c r="M31" s="140">
        <v>0</v>
      </c>
      <c r="N31" s="140">
        <v>0</v>
      </c>
      <c r="O31" s="140">
        <v>0</v>
      </c>
      <c r="P31" s="140">
        <v>0</v>
      </c>
      <c r="Q31" s="140">
        <v>0</v>
      </c>
      <c r="R31" s="140" t="s">
        <v>138</v>
      </c>
      <c r="S31" s="140" t="s">
        <v>138</v>
      </c>
      <c r="T31" s="140" t="s">
        <v>138</v>
      </c>
      <c r="U31" s="140" t="s">
        <v>138</v>
      </c>
      <c r="V31" s="140" t="s">
        <v>138</v>
      </c>
      <c r="W31" s="140" t="s">
        <v>138</v>
      </c>
      <c r="X31" s="140" t="s">
        <v>138</v>
      </c>
      <c r="Y31" s="140" t="s">
        <v>138</v>
      </c>
      <c r="Z31" s="140" t="s">
        <v>138</v>
      </c>
      <c r="AA31" s="140" t="s">
        <v>138</v>
      </c>
      <c r="AB31" s="140" t="s">
        <v>138</v>
      </c>
      <c r="AC31" s="140" t="s">
        <v>138</v>
      </c>
      <c r="AD31" s="140" t="s">
        <v>138</v>
      </c>
      <c r="AE31" s="140" t="s">
        <v>138</v>
      </c>
      <c r="AF31" s="140" t="s">
        <v>138</v>
      </c>
      <c r="AG31" s="140" t="s">
        <v>138</v>
      </c>
      <c r="AH31" s="140" t="s">
        <v>138</v>
      </c>
      <c r="AI31" s="140" t="s">
        <v>138</v>
      </c>
      <c r="AJ31" s="140" t="s">
        <v>158</v>
      </c>
    </row>
    <row r="32" spans="1:36" x14ac:dyDescent="0.2">
      <c r="A32" s="140" t="s">
        <v>785</v>
      </c>
      <c r="B32" s="140" t="s">
        <v>707</v>
      </c>
      <c r="C32" s="140" t="s">
        <v>729</v>
      </c>
      <c r="D32" s="140" t="str">
        <f t="shared" si="0"/>
        <v>K5150 USB Modem fehér</v>
      </c>
      <c r="E32" s="140">
        <v>17900</v>
      </c>
      <c r="F32" s="140" t="s">
        <v>138</v>
      </c>
      <c r="G32" s="140" t="s">
        <v>138</v>
      </c>
      <c r="H32" s="140" t="s">
        <v>138</v>
      </c>
      <c r="I32" s="140" t="s">
        <v>138</v>
      </c>
      <c r="J32" s="140" t="s">
        <v>138</v>
      </c>
      <c r="K32" s="140" t="s">
        <v>138</v>
      </c>
      <c r="L32" s="140" t="s">
        <v>138</v>
      </c>
      <c r="M32" s="140">
        <v>14900</v>
      </c>
      <c r="N32" s="140">
        <v>9900</v>
      </c>
      <c r="O32" s="140">
        <v>0</v>
      </c>
      <c r="P32" s="140">
        <v>0</v>
      </c>
      <c r="Q32" s="140">
        <v>0</v>
      </c>
      <c r="R32" s="140" t="s">
        <v>138</v>
      </c>
      <c r="S32" s="140" t="s">
        <v>138</v>
      </c>
      <c r="T32" s="140" t="s">
        <v>138</v>
      </c>
      <c r="U32" s="140" t="s">
        <v>138</v>
      </c>
      <c r="V32" s="140" t="s">
        <v>138</v>
      </c>
      <c r="W32" s="140" t="s">
        <v>138</v>
      </c>
      <c r="X32" s="140" t="s">
        <v>138</v>
      </c>
      <c r="Y32" s="140" t="s">
        <v>138</v>
      </c>
      <c r="Z32" s="140" t="s">
        <v>138</v>
      </c>
      <c r="AA32" s="140" t="s">
        <v>138</v>
      </c>
      <c r="AB32" s="140" t="s">
        <v>138</v>
      </c>
      <c r="AC32" s="140" t="s">
        <v>138</v>
      </c>
      <c r="AD32" s="140" t="s">
        <v>138</v>
      </c>
      <c r="AE32" s="140" t="s">
        <v>138</v>
      </c>
      <c r="AF32" s="140" t="s">
        <v>138</v>
      </c>
      <c r="AG32" s="140" t="s">
        <v>138</v>
      </c>
      <c r="AH32" s="140" t="s">
        <v>138</v>
      </c>
      <c r="AI32" s="140" t="s">
        <v>138</v>
      </c>
      <c r="AJ32" s="140" t="s">
        <v>730</v>
      </c>
    </row>
    <row r="33" spans="1:36" x14ac:dyDescent="0.2">
      <c r="A33" s="140" t="s">
        <v>785</v>
      </c>
      <c r="B33" s="140" t="s">
        <v>732</v>
      </c>
      <c r="C33" s="140" t="s">
        <v>731</v>
      </c>
      <c r="D33" s="140" t="str">
        <f t="shared" si="0"/>
        <v>LG G3 titán</v>
      </c>
      <c r="E33" s="140">
        <v>104900</v>
      </c>
      <c r="F33" s="140">
        <v>64900</v>
      </c>
      <c r="G33" s="140">
        <v>69900</v>
      </c>
      <c r="H33" s="140" t="s">
        <v>138</v>
      </c>
      <c r="I33" s="140">
        <v>57900</v>
      </c>
      <c r="J33" s="140">
        <v>52900</v>
      </c>
      <c r="K33" s="140">
        <v>31900</v>
      </c>
      <c r="L33" s="140" t="s">
        <v>138</v>
      </c>
      <c r="M33" s="140" t="s">
        <v>138</v>
      </c>
      <c r="N33" s="140" t="s">
        <v>138</v>
      </c>
      <c r="O33" s="140" t="s">
        <v>138</v>
      </c>
      <c r="P33" s="140" t="s">
        <v>138</v>
      </c>
      <c r="Q33" s="140" t="s">
        <v>138</v>
      </c>
      <c r="R33" s="140" t="s">
        <v>138</v>
      </c>
      <c r="S33" s="140" t="s">
        <v>138</v>
      </c>
      <c r="T33" s="140" t="s">
        <v>138</v>
      </c>
      <c r="U33" s="140" t="s">
        <v>138</v>
      </c>
      <c r="V33" s="140" t="s">
        <v>138</v>
      </c>
      <c r="W33" s="140" t="s">
        <v>138</v>
      </c>
      <c r="X33" s="140" t="s">
        <v>138</v>
      </c>
      <c r="Y33" s="140" t="s">
        <v>138</v>
      </c>
      <c r="Z33" s="140" t="s">
        <v>138</v>
      </c>
      <c r="AA33" s="140" t="s">
        <v>138</v>
      </c>
      <c r="AB33" s="140" t="s">
        <v>138</v>
      </c>
      <c r="AC33" s="140" t="s">
        <v>138</v>
      </c>
      <c r="AD33" s="140" t="s">
        <v>138</v>
      </c>
      <c r="AE33" s="140">
        <v>49900</v>
      </c>
      <c r="AF33" s="140">
        <v>4900</v>
      </c>
      <c r="AG33" s="140" t="s">
        <v>158</v>
      </c>
      <c r="AH33" s="140" t="s">
        <v>158</v>
      </c>
      <c r="AI33" s="140" t="s">
        <v>138</v>
      </c>
      <c r="AJ33" s="140" t="s">
        <v>149</v>
      </c>
    </row>
    <row r="34" spans="1:36" x14ac:dyDescent="0.2">
      <c r="A34" s="140" t="s">
        <v>785</v>
      </c>
      <c r="B34" s="140" t="s">
        <v>732</v>
      </c>
      <c r="C34" s="140" t="s">
        <v>733</v>
      </c>
      <c r="D34" s="140" t="str">
        <f t="shared" si="0"/>
        <v>LG G4 titán</v>
      </c>
      <c r="E34" s="140">
        <v>144900</v>
      </c>
      <c r="F34" s="140">
        <v>84900</v>
      </c>
      <c r="G34" s="140">
        <v>94900</v>
      </c>
      <c r="H34" s="140" t="s">
        <v>138</v>
      </c>
      <c r="I34" s="140">
        <v>77900</v>
      </c>
      <c r="J34" s="140">
        <v>72900</v>
      </c>
      <c r="K34" s="140">
        <v>51900</v>
      </c>
      <c r="L34" s="140" t="s">
        <v>138</v>
      </c>
      <c r="M34" s="140" t="s">
        <v>138</v>
      </c>
      <c r="N34" s="140" t="s">
        <v>138</v>
      </c>
      <c r="O34" s="140" t="s">
        <v>138</v>
      </c>
      <c r="P34" s="140" t="s">
        <v>138</v>
      </c>
      <c r="Q34" s="140" t="s">
        <v>138</v>
      </c>
      <c r="R34" s="140" t="s">
        <v>138</v>
      </c>
      <c r="S34" s="140" t="s">
        <v>138</v>
      </c>
      <c r="T34" s="140" t="s">
        <v>138</v>
      </c>
      <c r="U34" s="140" t="s">
        <v>138</v>
      </c>
      <c r="V34" s="140" t="s">
        <v>138</v>
      </c>
      <c r="W34" s="140" t="s">
        <v>138</v>
      </c>
      <c r="X34" s="140" t="s">
        <v>138</v>
      </c>
      <c r="Y34" s="140" t="s">
        <v>138</v>
      </c>
      <c r="Z34" s="140" t="s">
        <v>138</v>
      </c>
      <c r="AA34" s="140" t="s">
        <v>138</v>
      </c>
      <c r="AB34" s="140" t="s">
        <v>138</v>
      </c>
      <c r="AC34" s="140" t="s">
        <v>138</v>
      </c>
      <c r="AD34" s="140" t="s">
        <v>138</v>
      </c>
      <c r="AE34" s="140">
        <v>74900</v>
      </c>
      <c r="AF34" s="140">
        <v>4900</v>
      </c>
      <c r="AG34" s="140">
        <v>0</v>
      </c>
      <c r="AH34" s="140" t="s">
        <v>158</v>
      </c>
      <c r="AI34" s="140" t="s">
        <v>138</v>
      </c>
      <c r="AJ34" s="140" t="s">
        <v>149</v>
      </c>
    </row>
    <row r="35" spans="1:36" x14ac:dyDescent="0.2">
      <c r="A35" s="140" t="s">
        <v>785</v>
      </c>
      <c r="B35" s="140" t="s">
        <v>732</v>
      </c>
      <c r="C35" s="140" t="s">
        <v>789</v>
      </c>
      <c r="D35" s="140" t="str">
        <f t="shared" si="0"/>
        <v>LG G4c titán</v>
      </c>
      <c r="E35" s="140">
        <v>69900</v>
      </c>
      <c r="F35" s="140">
        <v>39900</v>
      </c>
      <c r="G35" s="140">
        <v>44900</v>
      </c>
      <c r="H35" s="140" t="s">
        <v>138</v>
      </c>
      <c r="I35" s="140">
        <v>32900</v>
      </c>
      <c r="J35" s="140">
        <v>27900</v>
      </c>
      <c r="K35" s="140">
        <v>6900</v>
      </c>
      <c r="L35" s="140" t="s">
        <v>138</v>
      </c>
      <c r="M35" s="140" t="s">
        <v>138</v>
      </c>
      <c r="N35" s="140" t="s">
        <v>138</v>
      </c>
      <c r="O35" s="140" t="s">
        <v>138</v>
      </c>
      <c r="P35" s="140" t="s">
        <v>138</v>
      </c>
      <c r="Q35" s="140" t="s">
        <v>138</v>
      </c>
      <c r="R35" s="140" t="s">
        <v>138</v>
      </c>
      <c r="S35" s="140" t="s">
        <v>138</v>
      </c>
      <c r="T35" s="140" t="s">
        <v>138</v>
      </c>
      <c r="U35" s="140" t="s">
        <v>138</v>
      </c>
      <c r="V35" s="140" t="s">
        <v>138</v>
      </c>
      <c r="W35" s="140" t="s">
        <v>138</v>
      </c>
      <c r="X35" s="140" t="s">
        <v>138</v>
      </c>
      <c r="Y35" s="140" t="s">
        <v>138</v>
      </c>
      <c r="Z35" s="140" t="s">
        <v>138</v>
      </c>
      <c r="AA35" s="140" t="s">
        <v>138</v>
      </c>
      <c r="AB35" s="140" t="s">
        <v>138</v>
      </c>
      <c r="AC35" s="140" t="s">
        <v>138</v>
      </c>
      <c r="AD35" s="140" t="s">
        <v>138</v>
      </c>
      <c r="AE35" s="140">
        <v>14900</v>
      </c>
      <c r="AF35" s="140">
        <v>0</v>
      </c>
      <c r="AG35" s="140" t="s">
        <v>158</v>
      </c>
      <c r="AH35" s="140" t="s">
        <v>158</v>
      </c>
      <c r="AI35" s="140" t="s">
        <v>138</v>
      </c>
      <c r="AJ35" s="140" t="s">
        <v>139</v>
      </c>
    </row>
    <row r="36" spans="1:36" x14ac:dyDescent="0.2">
      <c r="A36" s="140" t="s">
        <v>785</v>
      </c>
      <c r="B36" s="140" t="s">
        <v>732</v>
      </c>
      <c r="C36" s="140" t="s">
        <v>790</v>
      </c>
      <c r="D36" s="140" t="str">
        <f t="shared" si="0"/>
        <v>LG Leon 4G titán</v>
      </c>
      <c r="E36" s="140">
        <v>39900</v>
      </c>
      <c r="F36" s="140">
        <v>14900</v>
      </c>
      <c r="G36" s="140">
        <v>19900</v>
      </c>
      <c r="H36" s="140" t="s">
        <v>138</v>
      </c>
      <c r="I36" s="140">
        <v>7900</v>
      </c>
      <c r="J36" s="140">
        <v>2900</v>
      </c>
      <c r="K36" s="140">
        <v>0</v>
      </c>
      <c r="L36" s="140" t="s">
        <v>138</v>
      </c>
      <c r="M36" s="140" t="s">
        <v>138</v>
      </c>
      <c r="N36" s="140" t="s">
        <v>138</v>
      </c>
      <c r="O36" s="140" t="s">
        <v>138</v>
      </c>
      <c r="P36" s="140" t="s">
        <v>138</v>
      </c>
      <c r="Q36" s="140" t="s">
        <v>138</v>
      </c>
      <c r="R36" s="140" t="s">
        <v>138</v>
      </c>
      <c r="S36" s="140" t="s">
        <v>138</v>
      </c>
      <c r="T36" s="140" t="s">
        <v>138</v>
      </c>
      <c r="U36" s="140" t="s">
        <v>138</v>
      </c>
      <c r="V36" s="140" t="s">
        <v>138</v>
      </c>
      <c r="W36" s="140" t="s">
        <v>138</v>
      </c>
      <c r="X36" s="140" t="s">
        <v>138</v>
      </c>
      <c r="Y36" s="140" t="s">
        <v>138</v>
      </c>
      <c r="Z36" s="140" t="s">
        <v>138</v>
      </c>
      <c r="AA36" s="140" t="s">
        <v>138</v>
      </c>
      <c r="AB36" s="140" t="s">
        <v>138</v>
      </c>
      <c r="AC36" s="140" t="s">
        <v>138</v>
      </c>
      <c r="AD36" s="140" t="s">
        <v>138</v>
      </c>
      <c r="AE36" s="140">
        <v>0</v>
      </c>
      <c r="AF36" s="140" t="s">
        <v>158</v>
      </c>
      <c r="AG36" s="140" t="s">
        <v>158</v>
      </c>
      <c r="AH36" s="140" t="s">
        <v>158</v>
      </c>
      <c r="AI36" s="140" t="s">
        <v>138</v>
      </c>
      <c r="AJ36" s="140" t="s">
        <v>139</v>
      </c>
    </row>
    <row r="37" spans="1:36" x14ac:dyDescent="0.2">
      <c r="A37" s="140" t="s">
        <v>785</v>
      </c>
      <c r="B37" s="140" t="s">
        <v>748</v>
      </c>
      <c r="C37" s="140" t="s">
        <v>790</v>
      </c>
      <c r="D37" s="140" t="str">
        <f t="shared" si="0"/>
        <v>LG Leon 4G arany</v>
      </c>
      <c r="E37" s="140">
        <v>39900</v>
      </c>
      <c r="F37" s="140">
        <v>14900</v>
      </c>
      <c r="G37" s="140">
        <v>19900</v>
      </c>
      <c r="H37" s="140" t="s">
        <v>138</v>
      </c>
      <c r="I37" s="140">
        <v>7900</v>
      </c>
      <c r="J37" s="140">
        <v>2900</v>
      </c>
      <c r="K37" s="140">
        <v>0</v>
      </c>
      <c r="L37" s="140" t="s">
        <v>138</v>
      </c>
      <c r="M37" s="140" t="s">
        <v>138</v>
      </c>
      <c r="N37" s="140" t="s">
        <v>138</v>
      </c>
      <c r="O37" s="140" t="s">
        <v>138</v>
      </c>
      <c r="P37" s="140" t="s">
        <v>138</v>
      </c>
      <c r="Q37" s="140" t="s">
        <v>138</v>
      </c>
      <c r="R37" s="140" t="s">
        <v>138</v>
      </c>
      <c r="S37" s="140" t="s">
        <v>138</v>
      </c>
      <c r="T37" s="140" t="s">
        <v>138</v>
      </c>
      <c r="U37" s="140" t="s">
        <v>138</v>
      </c>
      <c r="V37" s="140" t="s">
        <v>138</v>
      </c>
      <c r="W37" s="140" t="s">
        <v>138</v>
      </c>
      <c r="X37" s="140" t="s">
        <v>138</v>
      </c>
      <c r="Y37" s="140" t="s">
        <v>138</v>
      </c>
      <c r="Z37" s="140" t="s">
        <v>138</v>
      </c>
      <c r="AA37" s="140" t="s">
        <v>138</v>
      </c>
      <c r="AB37" s="140" t="s">
        <v>138</v>
      </c>
      <c r="AC37" s="140" t="s">
        <v>138</v>
      </c>
      <c r="AD37" s="140" t="s">
        <v>138</v>
      </c>
      <c r="AE37" s="140">
        <v>0</v>
      </c>
      <c r="AF37" s="140" t="s">
        <v>158</v>
      </c>
      <c r="AG37" s="140" t="s">
        <v>158</v>
      </c>
      <c r="AH37" s="140" t="s">
        <v>158</v>
      </c>
      <c r="AI37" s="140" t="s">
        <v>138</v>
      </c>
      <c r="AJ37" s="140" t="s">
        <v>139</v>
      </c>
    </row>
    <row r="38" spans="1:36" x14ac:dyDescent="0.2">
      <c r="A38" s="140" t="s">
        <v>785</v>
      </c>
      <c r="B38" s="140" t="s">
        <v>698</v>
      </c>
      <c r="C38" s="140" t="s">
        <v>740</v>
      </c>
      <c r="D38" s="140" t="str">
        <f t="shared" si="0"/>
        <v>Microsoft Lumia 550 fekete</v>
      </c>
      <c r="E38" s="140">
        <v>34900</v>
      </c>
      <c r="F38" s="140">
        <v>14900</v>
      </c>
      <c r="G38" s="140">
        <v>19900</v>
      </c>
      <c r="H38" s="140" t="s">
        <v>138</v>
      </c>
      <c r="I38" s="140">
        <v>7900</v>
      </c>
      <c r="J38" s="140">
        <v>2900</v>
      </c>
      <c r="K38" s="140">
        <v>0</v>
      </c>
      <c r="L38" s="140" t="s">
        <v>138</v>
      </c>
      <c r="M38" s="140" t="s">
        <v>138</v>
      </c>
      <c r="N38" s="140" t="s">
        <v>138</v>
      </c>
      <c r="O38" s="140" t="s">
        <v>138</v>
      </c>
      <c r="P38" s="140" t="s">
        <v>138</v>
      </c>
      <c r="Q38" s="140" t="s">
        <v>138</v>
      </c>
      <c r="R38" s="140" t="s">
        <v>138</v>
      </c>
      <c r="S38" s="140" t="s">
        <v>138</v>
      </c>
      <c r="T38" s="140" t="s">
        <v>138</v>
      </c>
      <c r="U38" s="140" t="s">
        <v>138</v>
      </c>
      <c r="V38" s="140" t="s">
        <v>138</v>
      </c>
      <c r="W38" s="140" t="s">
        <v>138</v>
      </c>
      <c r="X38" s="140" t="s">
        <v>138</v>
      </c>
      <c r="Y38" s="140" t="s">
        <v>138</v>
      </c>
      <c r="Z38" s="140" t="s">
        <v>138</v>
      </c>
      <c r="AA38" s="140" t="s">
        <v>138</v>
      </c>
      <c r="AB38" s="140" t="s">
        <v>138</v>
      </c>
      <c r="AC38" s="140" t="s">
        <v>138</v>
      </c>
      <c r="AD38" s="140" t="s">
        <v>138</v>
      </c>
      <c r="AE38" s="140">
        <v>1900</v>
      </c>
      <c r="AF38" s="140">
        <v>0</v>
      </c>
      <c r="AG38" s="140" t="s">
        <v>158</v>
      </c>
      <c r="AH38" s="140" t="s">
        <v>158</v>
      </c>
      <c r="AI38" s="140" t="s">
        <v>138</v>
      </c>
      <c r="AJ38" s="140" t="s">
        <v>139</v>
      </c>
    </row>
    <row r="39" spans="1:36" x14ac:dyDescent="0.2">
      <c r="A39" s="140" t="s">
        <v>785</v>
      </c>
      <c r="B39" s="140" t="s">
        <v>698</v>
      </c>
      <c r="C39" s="140" t="s">
        <v>741</v>
      </c>
      <c r="D39" s="140" t="str">
        <f t="shared" si="0"/>
        <v>Microsoft Lumia 640 fekete</v>
      </c>
      <c r="E39" s="140">
        <v>48900</v>
      </c>
      <c r="F39" s="140">
        <v>24900</v>
      </c>
      <c r="G39" s="140">
        <v>29900</v>
      </c>
      <c r="H39" s="140" t="s">
        <v>138</v>
      </c>
      <c r="I39" s="140">
        <v>17900</v>
      </c>
      <c r="J39" s="140">
        <v>12900</v>
      </c>
      <c r="K39" s="140">
        <v>0</v>
      </c>
      <c r="L39" s="140" t="s">
        <v>138</v>
      </c>
      <c r="M39" s="140" t="s">
        <v>138</v>
      </c>
      <c r="N39" s="140" t="s">
        <v>138</v>
      </c>
      <c r="O39" s="140" t="s">
        <v>138</v>
      </c>
      <c r="P39" s="140" t="s">
        <v>138</v>
      </c>
      <c r="Q39" s="140" t="s">
        <v>138</v>
      </c>
      <c r="R39" s="140" t="s">
        <v>138</v>
      </c>
      <c r="S39" s="140" t="s">
        <v>138</v>
      </c>
      <c r="T39" s="140" t="s">
        <v>138</v>
      </c>
      <c r="U39" s="140" t="s">
        <v>138</v>
      </c>
      <c r="V39" s="140" t="s">
        <v>138</v>
      </c>
      <c r="W39" s="140" t="s">
        <v>138</v>
      </c>
      <c r="X39" s="140" t="s">
        <v>138</v>
      </c>
      <c r="Y39" s="140" t="s">
        <v>138</v>
      </c>
      <c r="Z39" s="140" t="s">
        <v>138</v>
      </c>
      <c r="AA39" s="140" t="s">
        <v>138</v>
      </c>
      <c r="AB39" s="140" t="s">
        <v>138</v>
      </c>
      <c r="AC39" s="140" t="s">
        <v>138</v>
      </c>
      <c r="AD39" s="140" t="s">
        <v>138</v>
      </c>
      <c r="AE39" s="140">
        <v>0</v>
      </c>
      <c r="AF39" s="140" t="s">
        <v>158</v>
      </c>
      <c r="AG39" s="140" t="s">
        <v>158</v>
      </c>
      <c r="AH39" s="140" t="s">
        <v>158</v>
      </c>
      <c r="AI39" s="140" t="s">
        <v>138</v>
      </c>
      <c r="AJ39" s="140" t="s">
        <v>139</v>
      </c>
    </row>
    <row r="40" spans="1:36" x14ac:dyDescent="0.2">
      <c r="A40" s="140" t="s">
        <v>785</v>
      </c>
      <c r="B40" s="140" t="s">
        <v>698</v>
      </c>
      <c r="C40" s="140" t="s">
        <v>742</v>
      </c>
      <c r="D40" s="140" t="str">
        <f t="shared" si="0"/>
        <v>Microsoft Lumia 650 fekete</v>
      </c>
      <c r="E40" s="140">
        <v>64900</v>
      </c>
      <c r="F40" s="140">
        <v>39900</v>
      </c>
      <c r="G40" s="140">
        <v>44900</v>
      </c>
      <c r="H40" s="140" t="s">
        <v>138</v>
      </c>
      <c r="I40" s="140">
        <v>32900</v>
      </c>
      <c r="J40" s="140">
        <v>27900</v>
      </c>
      <c r="K40" s="140">
        <v>6900</v>
      </c>
      <c r="L40" s="140" t="s">
        <v>138</v>
      </c>
      <c r="M40" s="140" t="s">
        <v>138</v>
      </c>
      <c r="N40" s="140" t="s">
        <v>138</v>
      </c>
      <c r="O40" s="140" t="s">
        <v>138</v>
      </c>
      <c r="P40" s="140" t="s">
        <v>138</v>
      </c>
      <c r="Q40" s="140" t="s">
        <v>138</v>
      </c>
      <c r="R40" s="140" t="s">
        <v>138</v>
      </c>
      <c r="S40" s="140" t="s">
        <v>138</v>
      </c>
      <c r="T40" s="140" t="s">
        <v>138</v>
      </c>
      <c r="U40" s="140" t="s">
        <v>138</v>
      </c>
      <c r="V40" s="140" t="s">
        <v>138</v>
      </c>
      <c r="W40" s="140" t="s">
        <v>138</v>
      </c>
      <c r="X40" s="140" t="s">
        <v>138</v>
      </c>
      <c r="Y40" s="140" t="s">
        <v>138</v>
      </c>
      <c r="Z40" s="140" t="s">
        <v>138</v>
      </c>
      <c r="AA40" s="140" t="s">
        <v>138</v>
      </c>
      <c r="AB40" s="140" t="s">
        <v>138</v>
      </c>
      <c r="AC40" s="140" t="s">
        <v>138</v>
      </c>
      <c r="AD40" s="140" t="s">
        <v>138</v>
      </c>
      <c r="AE40" s="140">
        <v>0</v>
      </c>
      <c r="AF40" s="140" t="s">
        <v>158</v>
      </c>
      <c r="AG40" s="140" t="s">
        <v>158</v>
      </c>
      <c r="AH40" s="140" t="s">
        <v>158</v>
      </c>
      <c r="AI40" s="140" t="s">
        <v>138</v>
      </c>
      <c r="AJ40" s="140" t="s">
        <v>139</v>
      </c>
    </row>
    <row r="41" spans="1:36" x14ac:dyDescent="0.2">
      <c r="A41" s="140" t="s">
        <v>785</v>
      </c>
      <c r="B41" s="140" t="s">
        <v>698</v>
      </c>
      <c r="C41" s="140" t="s">
        <v>743</v>
      </c>
      <c r="D41" s="140" t="str">
        <f t="shared" si="0"/>
        <v>Microsoft Lumia 950 fekete</v>
      </c>
      <c r="E41" s="140">
        <v>189900</v>
      </c>
      <c r="F41" s="140">
        <v>124900</v>
      </c>
      <c r="G41" s="140">
        <v>134900</v>
      </c>
      <c r="H41" s="140" t="s">
        <v>138</v>
      </c>
      <c r="I41" s="140">
        <v>117900</v>
      </c>
      <c r="J41" s="140">
        <v>112900</v>
      </c>
      <c r="K41" s="140">
        <v>91900</v>
      </c>
      <c r="L41" s="140" t="s">
        <v>138</v>
      </c>
      <c r="M41" s="140" t="s">
        <v>138</v>
      </c>
      <c r="N41" s="140" t="s">
        <v>138</v>
      </c>
      <c r="O41" s="140" t="s">
        <v>138</v>
      </c>
      <c r="P41" s="140" t="s">
        <v>138</v>
      </c>
      <c r="Q41" s="140" t="s">
        <v>138</v>
      </c>
      <c r="R41" s="140" t="s">
        <v>138</v>
      </c>
      <c r="S41" s="140" t="s">
        <v>138</v>
      </c>
      <c r="T41" s="140" t="s">
        <v>138</v>
      </c>
      <c r="U41" s="140" t="s">
        <v>138</v>
      </c>
      <c r="V41" s="140" t="s">
        <v>138</v>
      </c>
      <c r="W41" s="140" t="s">
        <v>138</v>
      </c>
      <c r="X41" s="140" t="s">
        <v>138</v>
      </c>
      <c r="Y41" s="140" t="s">
        <v>138</v>
      </c>
      <c r="Z41" s="140" t="s">
        <v>138</v>
      </c>
      <c r="AA41" s="140" t="s">
        <v>138</v>
      </c>
      <c r="AB41" s="140" t="s">
        <v>138</v>
      </c>
      <c r="AC41" s="140" t="s">
        <v>138</v>
      </c>
      <c r="AD41" s="140" t="s">
        <v>138</v>
      </c>
      <c r="AE41" s="140">
        <v>114900</v>
      </c>
      <c r="AF41" s="140">
        <v>59900</v>
      </c>
      <c r="AG41" s="140">
        <v>0</v>
      </c>
      <c r="AH41" s="140" t="s">
        <v>158</v>
      </c>
      <c r="AI41" s="140" t="s">
        <v>138</v>
      </c>
      <c r="AJ41" s="140" t="s">
        <v>149</v>
      </c>
    </row>
    <row r="42" spans="1:36" x14ac:dyDescent="0.2">
      <c r="A42" s="140" t="s">
        <v>785</v>
      </c>
      <c r="B42" s="140" t="s">
        <v>707</v>
      </c>
      <c r="C42" s="140" t="s">
        <v>745</v>
      </c>
      <c r="D42" s="140" t="str">
        <f t="shared" si="0"/>
        <v>MiniBázis Plusz fehér</v>
      </c>
      <c r="E42" s="140">
        <v>22900</v>
      </c>
      <c r="F42" s="140" t="s">
        <v>138</v>
      </c>
      <c r="G42" s="140" t="s">
        <v>138</v>
      </c>
      <c r="H42" s="140" t="s">
        <v>138</v>
      </c>
      <c r="I42" s="140" t="s">
        <v>138</v>
      </c>
      <c r="J42" s="140" t="s">
        <v>138</v>
      </c>
      <c r="K42" s="140" t="s">
        <v>138</v>
      </c>
      <c r="L42" s="140" t="s">
        <v>138</v>
      </c>
      <c r="M42" s="140" t="s">
        <v>138</v>
      </c>
      <c r="N42" s="140" t="s">
        <v>138</v>
      </c>
      <c r="O42" s="140" t="s">
        <v>138</v>
      </c>
      <c r="P42" s="140" t="s">
        <v>138</v>
      </c>
      <c r="Q42" s="140" t="s">
        <v>138</v>
      </c>
      <c r="R42" s="140" t="s">
        <v>138</v>
      </c>
      <c r="S42" s="140" t="s">
        <v>138</v>
      </c>
      <c r="T42" s="140" t="s">
        <v>138</v>
      </c>
      <c r="U42" s="140" t="s">
        <v>138</v>
      </c>
      <c r="V42" s="140" t="s">
        <v>138</v>
      </c>
      <c r="W42" s="140" t="s">
        <v>138</v>
      </c>
      <c r="X42" s="140" t="s">
        <v>138</v>
      </c>
      <c r="Y42" s="140" t="s">
        <v>138</v>
      </c>
      <c r="Z42" s="140" t="s">
        <v>138</v>
      </c>
      <c r="AA42" s="140" t="s">
        <v>138</v>
      </c>
      <c r="AB42" s="140" t="s">
        <v>138</v>
      </c>
      <c r="AC42" s="140" t="s">
        <v>138</v>
      </c>
      <c r="AD42" s="140" t="s">
        <v>138</v>
      </c>
      <c r="AE42" s="140" t="s">
        <v>138</v>
      </c>
      <c r="AF42" s="140" t="s">
        <v>138</v>
      </c>
      <c r="AG42" s="140" t="s">
        <v>138</v>
      </c>
      <c r="AH42" s="140" t="s">
        <v>138</v>
      </c>
      <c r="AI42" s="140" t="s">
        <v>138</v>
      </c>
      <c r="AJ42" s="140" t="s">
        <v>158</v>
      </c>
    </row>
    <row r="43" spans="1:36" x14ac:dyDescent="0.2">
      <c r="A43" s="140" t="s">
        <v>785</v>
      </c>
      <c r="B43" s="140" t="s">
        <v>698</v>
      </c>
      <c r="C43" s="140" t="s">
        <v>791</v>
      </c>
      <c r="D43" s="140" t="str">
        <f t="shared" si="0"/>
        <v>Nokia 108 fekete</v>
      </c>
      <c r="E43" s="140">
        <v>7900</v>
      </c>
      <c r="F43" s="140">
        <v>0</v>
      </c>
      <c r="G43" s="140">
        <v>2900</v>
      </c>
      <c r="H43" s="140" t="s">
        <v>138</v>
      </c>
      <c r="I43" s="140" t="s">
        <v>138</v>
      </c>
      <c r="J43" s="140" t="s">
        <v>138</v>
      </c>
      <c r="K43" s="140" t="s">
        <v>138</v>
      </c>
      <c r="L43" s="140" t="s">
        <v>138</v>
      </c>
      <c r="M43" s="140" t="s">
        <v>138</v>
      </c>
      <c r="N43" s="140" t="s">
        <v>138</v>
      </c>
      <c r="O43" s="140" t="s">
        <v>138</v>
      </c>
      <c r="P43" s="140" t="s">
        <v>138</v>
      </c>
      <c r="Q43" s="140" t="s">
        <v>138</v>
      </c>
      <c r="R43" s="140" t="s">
        <v>138</v>
      </c>
      <c r="S43" s="140" t="s">
        <v>138</v>
      </c>
      <c r="T43" s="140" t="s">
        <v>138</v>
      </c>
      <c r="U43" s="140" t="s">
        <v>138</v>
      </c>
      <c r="V43" s="140" t="s">
        <v>138</v>
      </c>
      <c r="W43" s="140" t="s">
        <v>138</v>
      </c>
      <c r="X43" s="140" t="s">
        <v>138</v>
      </c>
      <c r="Y43" s="140" t="s">
        <v>138</v>
      </c>
      <c r="Z43" s="140" t="s">
        <v>138</v>
      </c>
      <c r="AA43" s="140" t="s">
        <v>138</v>
      </c>
      <c r="AB43" s="140" t="s">
        <v>138</v>
      </c>
      <c r="AC43" s="140" t="s">
        <v>138</v>
      </c>
      <c r="AD43" s="140" t="s">
        <v>138</v>
      </c>
      <c r="AE43" s="140" t="s">
        <v>138</v>
      </c>
      <c r="AF43" s="140" t="s">
        <v>138</v>
      </c>
      <c r="AG43" s="140" t="s">
        <v>138</v>
      </c>
      <c r="AH43" s="140" t="s">
        <v>138</v>
      </c>
      <c r="AI43" s="140" t="s">
        <v>138</v>
      </c>
      <c r="AJ43" s="140" t="s">
        <v>139</v>
      </c>
    </row>
    <row r="44" spans="1:36" x14ac:dyDescent="0.2">
      <c r="A44" s="140" t="s">
        <v>785</v>
      </c>
      <c r="B44" s="140" t="s">
        <v>698</v>
      </c>
      <c r="C44" s="140" t="s">
        <v>747</v>
      </c>
      <c r="D44" s="140" t="str">
        <f t="shared" si="0"/>
        <v>R216 Wifi 4G HotSpot fekete</v>
      </c>
      <c r="E44" s="140">
        <v>19900</v>
      </c>
      <c r="F44" s="140" t="s">
        <v>138</v>
      </c>
      <c r="G44" s="140" t="s">
        <v>138</v>
      </c>
      <c r="H44" s="140" t="s">
        <v>138</v>
      </c>
      <c r="I44" s="140" t="s">
        <v>138</v>
      </c>
      <c r="J44" s="140" t="s">
        <v>138</v>
      </c>
      <c r="K44" s="140" t="s">
        <v>138</v>
      </c>
      <c r="L44" s="140" t="s">
        <v>138</v>
      </c>
      <c r="M44" s="140">
        <v>15900</v>
      </c>
      <c r="N44" s="140">
        <v>9900</v>
      </c>
      <c r="O44" s="140">
        <v>0</v>
      </c>
      <c r="P44" s="140">
        <v>0</v>
      </c>
      <c r="Q44" s="140">
        <v>0</v>
      </c>
      <c r="R44" s="140" t="s">
        <v>138</v>
      </c>
      <c r="S44" s="140" t="s">
        <v>138</v>
      </c>
      <c r="T44" s="140" t="s">
        <v>138</v>
      </c>
      <c r="U44" s="140" t="s">
        <v>138</v>
      </c>
      <c r="V44" s="140" t="s">
        <v>138</v>
      </c>
      <c r="W44" s="140" t="s">
        <v>138</v>
      </c>
      <c r="X44" s="140" t="s">
        <v>138</v>
      </c>
      <c r="Y44" s="140" t="s">
        <v>138</v>
      </c>
      <c r="Z44" s="140" t="s">
        <v>138</v>
      </c>
      <c r="AA44" s="140" t="s">
        <v>138</v>
      </c>
      <c r="AB44" s="140" t="s">
        <v>138</v>
      </c>
      <c r="AC44" s="140" t="s">
        <v>138</v>
      </c>
      <c r="AD44" s="140" t="s">
        <v>138</v>
      </c>
      <c r="AE44" s="140" t="s">
        <v>138</v>
      </c>
      <c r="AF44" s="140" t="s">
        <v>138</v>
      </c>
      <c r="AG44" s="140" t="s">
        <v>138</v>
      </c>
      <c r="AH44" s="140" t="s">
        <v>138</v>
      </c>
      <c r="AI44" s="140" t="s">
        <v>138</v>
      </c>
      <c r="AJ44" s="140" t="s">
        <v>158</v>
      </c>
    </row>
    <row r="45" spans="1:36" x14ac:dyDescent="0.2">
      <c r="A45" s="140" t="s">
        <v>785</v>
      </c>
      <c r="B45" s="140" t="s">
        <v>698</v>
      </c>
      <c r="C45" s="140" t="s">
        <v>792</v>
      </c>
      <c r="D45" s="140" t="str">
        <f t="shared" si="0"/>
        <v>Samsung E1200 fekete</v>
      </c>
      <c r="E45" s="140">
        <v>4900</v>
      </c>
      <c r="F45" s="140">
        <v>0</v>
      </c>
      <c r="G45" s="140">
        <v>2900</v>
      </c>
      <c r="H45" s="140" t="s">
        <v>138</v>
      </c>
      <c r="I45" s="140" t="s">
        <v>138</v>
      </c>
      <c r="J45" s="140" t="s">
        <v>138</v>
      </c>
      <c r="K45" s="140" t="s">
        <v>138</v>
      </c>
      <c r="L45" s="140" t="s">
        <v>138</v>
      </c>
      <c r="M45" s="140" t="s">
        <v>138</v>
      </c>
      <c r="N45" s="140" t="s">
        <v>138</v>
      </c>
      <c r="O45" s="140" t="s">
        <v>138</v>
      </c>
      <c r="P45" s="140" t="s">
        <v>138</v>
      </c>
      <c r="Q45" s="140" t="s">
        <v>138</v>
      </c>
      <c r="R45" s="140" t="s">
        <v>138</v>
      </c>
      <c r="S45" s="140" t="s">
        <v>138</v>
      </c>
      <c r="T45" s="140" t="s">
        <v>138</v>
      </c>
      <c r="U45" s="140" t="s">
        <v>138</v>
      </c>
      <c r="V45" s="140" t="s">
        <v>138</v>
      </c>
      <c r="W45" s="140" t="s">
        <v>138</v>
      </c>
      <c r="X45" s="140" t="s">
        <v>138</v>
      </c>
      <c r="Y45" s="140" t="s">
        <v>138</v>
      </c>
      <c r="Z45" s="140" t="s">
        <v>138</v>
      </c>
      <c r="AA45" s="140" t="s">
        <v>138</v>
      </c>
      <c r="AB45" s="140" t="s">
        <v>138</v>
      </c>
      <c r="AC45" s="140" t="s">
        <v>138</v>
      </c>
      <c r="AD45" s="140" t="s">
        <v>138</v>
      </c>
      <c r="AE45" s="140" t="s">
        <v>138</v>
      </c>
      <c r="AF45" s="140" t="s">
        <v>138</v>
      </c>
      <c r="AG45" s="140" t="s">
        <v>138</v>
      </c>
      <c r="AH45" s="140" t="s">
        <v>138</v>
      </c>
      <c r="AI45" s="140" t="s">
        <v>138</v>
      </c>
      <c r="AJ45" s="140" t="s">
        <v>139</v>
      </c>
    </row>
    <row r="46" spans="1:36" x14ac:dyDescent="0.2">
      <c r="A46" s="140" t="s">
        <v>785</v>
      </c>
      <c r="B46" s="140" t="s">
        <v>698</v>
      </c>
      <c r="C46" s="140" t="s">
        <v>749</v>
      </c>
      <c r="D46" s="140" t="str">
        <f t="shared" si="0"/>
        <v>Samsung Galaxy A3-2016 fekete</v>
      </c>
      <c r="E46" s="140">
        <v>109990</v>
      </c>
      <c r="F46" s="140">
        <v>64900</v>
      </c>
      <c r="G46" s="140">
        <v>69900</v>
      </c>
      <c r="H46" s="140" t="s">
        <v>138</v>
      </c>
      <c r="I46" s="140">
        <v>57900</v>
      </c>
      <c r="J46" s="140">
        <v>52900</v>
      </c>
      <c r="K46" s="140">
        <v>31900</v>
      </c>
      <c r="L46" s="140" t="s">
        <v>138</v>
      </c>
      <c r="M46" s="140" t="s">
        <v>138</v>
      </c>
      <c r="N46" s="140" t="s">
        <v>138</v>
      </c>
      <c r="O46" s="140" t="s">
        <v>138</v>
      </c>
      <c r="P46" s="140" t="s">
        <v>138</v>
      </c>
      <c r="Q46" s="140" t="s">
        <v>138</v>
      </c>
      <c r="R46" s="140" t="s">
        <v>138</v>
      </c>
      <c r="S46" s="140" t="s">
        <v>138</v>
      </c>
      <c r="T46" s="140" t="s">
        <v>138</v>
      </c>
      <c r="U46" s="140" t="s">
        <v>138</v>
      </c>
      <c r="V46" s="140" t="s">
        <v>138</v>
      </c>
      <c r="W46" s="140" t="s">
        <v>138</v>
      </c>
      <c r="X46" s="140" t="s">
        <v>138</v>
      </c>
      <c r="Y46" s="140" t="s">
        <v>138</v>
      </c>
      <c r="Z46" s="140" t="s">
        <v>138</v>
      </c>
      <c r="AA46" s="140" t="s">
        <v>138</v>
      </c>
      <c r="AB46" s="140" t="s">
        <v>138</v>
      </c>
      <c r="AC46" s="140" t="s">
        <v>138</v>
      </c>
      <c r="AD46" s="140" t="s">
        <v>138</v>
      </c>
      <c r="AE46" s="140">
        <v>54900</v>
      </c>
      <c r="AF46" s="140">
        <v>0</v>
      </c>
      <c r="AG46" s="140" t="s">
        <v>158</v>
      </c>
      <c r="AH46" s="140" t="s">
        <v>158</v>
      </c>
      <c r="AI46" s="140" t="s">
        <v>138</v>
      </c>
      <c r="AJ46" s="140" t="s">
        <v>146</v>
      </c>
    </row>
    <row r="47" spans="1:36" x14ac:dyDescent="0.2">
      <c r="A47" s="140" t="s">
        <v>785</v>
      </c>
      <c r="B47" s="140" t="s">
        <v>748</v>
      </c>
      <c r="C47" s="140" t="s">
        <v>749</v>
      </c>
      <c r="D47" s="140" t="str">
        <f t="shared" si="0"/>
        <v>Samsung Galaxy A3-2016 arany</v>
      </c>
      <c r="E47" s="140">
        <v>109900</v>
      </c>
      <c r="F47" s="140">
        <v>64900</v>
      </c>
      <c r="G47" s="140">
        <v>69900</v>
      </c>
      <c r="H47" s="140" t="s">
        <v>138</v>
      </c>
      <c r="I47" s="140">
        <v>57900</v>
      </c>
      <c r="J47" s="140">
        <v>52900</v>
      </c>
      <c r="K47" s="140">
        <v>31900</v>
      </c>
      <c r="L47" s="140" t="s">
        <v>138</v>
      </c>
      <c r="M47" s="140" t="s">
        <v>138</v>
      </c>
      <c r="N47" s="140" t="s">
        <v>138</v>
      </c>
      <c r="O47" s="140" t="s">
        <v>138</v>
      </c>
      <c r="P47" s="140" t="s">
        <v>138</v>
      </c>
      <c r="Q47" s="140" t="s">
        <v>138</v>
      </c>
      <c r="R47" s="140" t="s">
        <v>138</v>
      </c>
      <c r="S47" s="140" t="s">
        <v>138</v>
      </c>
      <c r="T47" s="140" t="s">
        <v>138</v>
      </c>
      <c r="U47" s="140" t="s">
        <v>138</v>
      </c>
      <c r="V47" s="140" t="s">
        <v>138</v>
      </c>
      <c r="W47" s="140" t="s">
        <v>138</v>
      </c>
      <c r="X47" s="140" t="s">
        <v>138</v>
      </c>
      <c r="Y47" s="140" t="s">
        <v>138</v>
      </c>
      <c r="Z47" s="140" t="s">
        <v>138</v>
      </c>
      <c r="AA47" s="140" t="s">
        <v>138</v>
      </c>
      <c r="AB47" s="140" t="s">
        <v>138</v>
      </c>
      <c r="AC47" s="140" t="s">
        <v>138</v>
      </c>
      <c r="AD47" s="140" t="s">
        <v>138</v>
      </c>
      <c r="AE47" s="140">
        <v>54900</v>
      </c>
      <c r="AF47" s="140">
        <v>0</v>
      </c>
      <c r="AG47" s="140" t="s">
        <v>158</v>
      </c>
      <c r="AH47" s="140" t="s">
        <v>158</v>
      </c>
      <c r="AI47" s="140" t="s">
        <v>138</v>
      </c>
      <c r="AJ47" s="140" t="s">
        <v>146</v>
      </c>
    </row>
    <row r="48" spans="1:36" x14ac:dyDescent="0.2">
      <c r="A48" s="140" t="s">
        <v>785</v>
      </c>
      <c r="B48" s="140" t="s">
        <v>703</v>
      </c>
      <c r="C48" s="140" t="s">
        <v>793</v>
      </c>
      <c r="D48" s="140" t="str">
        <f t="shared" si="0"/>
        <v>Samsung Galaxy A5 ezüst</v>
      </c>
      <c r="E48" s="140">
        <v>112900</v>
      </c>
      <c r="F48" s="140">
        <v>69900</v>
      </c>
      <c r="G48" s="140">
        <v>74900</v>
      </c>
      <c r="H48" s="140" t="s">
        <v>138</v>
      </c>
      <c r="I48" s="140">
        <v>62900</v>
      </c>
      <c r="J48" s="140">
        <v>57900</v>
      </c>
      <c r="K48" s="140">
        <v>36900</v>
      </c>
      <c r="L48" s="140" t="s">
        <v>138</v>
      </c>
      <c r="M48" s="140" t="s">
        <v>138</v>
      </c>
      <c r="N48" s="140" t="s">
        <v>138</v>
      </c>
      <c r="O48" s="140" t="s">
        <v>138</v>
      </c>
      <c r="P48" s="140" t="s">
        <v>138</v>
      </c>
      <c r="Q48" s="140" t="s">
        <v>138</v>
      </c>
      <c r="R48" s="140" t="s">
        <v>138</v>
      </c>
      <c r="S48" s="140" t="s">
        <v>138</v>
      </c>
      <c r="T48" s="140" t="s">
        <v>138</v>
      </c>
      <c r="U48" s="140" t="s">
        <v>138</v>
      </c>
      <c r="V48" s="140" t="s">
        <v>138</v>
      </c>
      <c r="W48" s="140" t="s">
        <v>138</v>
      </c>
      <c r="X48" s="140" t="s">
        <v>138</v>
      </c>
      <c r="Y48" s="140" t="s">
        <v>138</v>
      </c>
      <c r="Z48" s="140" t="s">
        <v>138</v>
      </c>
      <c r="AA48" s="140" t="s">
        <v>138</v>
      </c>
      <c r="AB48" s="140" t="s">
        <v>138</v>
      </c>
      <c r="AC48" s="140" t="s">
        <v>138</v>
      </c>
      <c r="AD48" s="140" t="s">
        <v>138</v>
      </c>
      <c r="AE48" s="140">
        <v>27900</v>
      </c>
      <c r="AF48" s="140">
        <v>0</v>
      </c>
      <c r="AG48" s="140" t="s">
        <v>158</v>
      </c>
      <c r="AH48" s="140" t="s">
        <v>158</v>
      </c>
      <c r="AI48" s="140" t="s">
        <v>138</v>
      </c>
      <c r="AJ48" s="140" t="s">
        <v>146</v>
      </c>
    </row>
    <row r="49" spans="1:36" x14ac:dyDescent="0.2">
      <c r="A49" s="140" t="s">
        <v>785</v>
      </c>
      <c r="B49" s="140" t="s">
        <v>698</v>
      </c>
      <c r="C49" s="140" t="s">
        <v>750</v>
      </c>
      <c r="D49" s="140" t="str">
        <f t="shared" si="0"/>
        <v>Samsung Galaxy A5-2016 fekete</v>
      </c>
      <c r="E49" s="140">
        <v>144900</v>
      </c>
      <c r="F49" s="140">
        <v>94900</v>
      </c>
      <c r="G49" s="140">
        <v>104900</v>
      </c>
      <c r="H49" s="140" t="s">
        <v>138</v>
      </c>
      <c r="I49" s="140">
        <v>87900</v>
      </c>
      <c r="J49" s="140">
        <v>82900</v>
      </c>
      <c r="K49" s="140">
        <v>61900</v>
      </c>
      <c r="L49" s="140" t="s">
        <v>138</v>
      </c>
      <c r="M49" s="140" t="s">
        <v>138</v>
      </c>
      <c r="N49" s="140" t="s">
        <v>138</v>
      </c>
      <c r="O49" s="140" t="s">
        <v>138</v>
      </c>
      <c r="P49" s="140" t="s">
        <v>138</v>
      </c>
      <c r="Q49" s="140" t="s">
        <v>138</v>
      </c>
      <c r="R49" s="140" t="s">
        <v>138</v>
      </c>
      <c r="S49" s="140" t="s">
        <v>138</v>
      </c>
      <c r="T49" s="140" t="s">
        <v>138</v>
      </c>
      <c r="U49" s="140" t="s">
        <v>138</v>
      </c>
      <c r="V49" s="140" t="s">
        <v>138</v>
      </c>
      <c r="W49" s="140" t="s">
        <v>138</v>
      </c>
      <c r="X49" s="140" t="s">
        <v>138</v>
      </c>
      <c r="Y49" s="140" t="s">
        <v>138</v>
      </c>
      <c r="Z49" s="140" t="s">
        <v>138</v>
      </c>
      <c r="AA49" s="140" t="s">
        <v>138</v>
      </c>
      <c r="AB49" s="140" t="s">
        <v>138</v>
      </c>
      <c r="AC49" s="140" t="s">
        <v>138</v>
      </c>
      <c r="AD49" s="140" t="s">
        <v>138</v>
      </c>
      <c r="AE49" s="140">
        <v>89900</v>
      </c>
      <c r="AF49" s="140">
        <v>4900</v>
      </c>
      <c r="AG49" s="140">
        <v>0</v>
      </c>
      <c r="AH49" s="140" t="s">
        <v>158</v>
      </c>
      <c r="AI49" s="140" t="s">
        <v>138</v>
      </c>
      <c r="AJ49" s="140" t="s">
        <v>146</v>
      </c>
    </row>
    <row r="50" spans="1:36" x14ac:dyDescent="0.2">
      <c r="A50" s="140" t="s">
        <v>785</v>
      </c>
      <c r="B50" s="140" t="s">
        <v>748</v>
      </c>
      <c r="C50" s="140" t="s">
        <v>750</v>
      </c>
      <c r="D50" s="140" t="str">
        <f t="shared" si="0"/>
        <v>Samsung Galaxy A5-2016 arany</v>
      </c>
      <c r="E50" s="140">
        <v>144900</v>
      </c>
      <c r="F50" s="140">
        <v>94900</v>
      </c>
      <c r="G50" s="140">
        <v>104900</v>
      </c>
      <c r="H50" s="140" t="s">
        <v>138</v>
      </c>
      <c r="I50" s="140">
        <v>87900</v>
      </c>
      <c r="J50" s="140">
        <v>82900</v>
      </c>
      <c r="K50" s="140">
        <v>61900</v>
      </c>
      <c r="L50" s="140" t="s">
        <v>138</v>
      </c>
      <c r="M50" s="140" t="s">
        <v>138</v>
      </c>
      <c r="N50" s="140" t="s">
        <v>138</v>
      </c>
      <c r="O50" s="140" t="s">
        <v>138</v>
      </c>
      <c r="P50" s="140" t="s">
        <v>138</v>
      </c>
      <c r="Q50" s="140" t="s">
        <v>138</v>
      </c>
      <c r="R50" s="140" t="s">
        <v>138</v>
      </c>
      <c r="S50" s="140" t="s">
        <v>138</v>
      </c>
      <c r="T50" s="140" t="s">
        <v>138</v>
      </c>
      <c r="U50" s="140" t="s">
        <v>138</v>
      </c>
      <c r="V50" s="140" t="s">
        <v>138</v>
      </c>
      <c r="W50" s="140" t="s">
        <v>138</v>
      </c>
      <c r="X50" s="140" t="s">
        <v>138</v>
      </c>
      <c r="Y50" s="140" t="s">
        <v>138</v>
      </c>
      <c r="Z50" s="140" t="s">
        <v>138</v>
      </c>
      <c r="AA50" s="140" t="s">
        <v>138</v>
      </c>
      <c r="AB50" s="140" t="s">
        <v>138</v>
      </c>
      <c r="AC50" s="140" t="s">
        <v>138</v>
      </c>
      <c r="AD50" s="140" t="s">
        <v>138</v>
      </c>
      <c r="AE50" s="140">
        <v>89900</v>
      </c>
      <c r="AF50" s="140">
        <v>4900</v>
      </c>
      <c r="AG50" s="140">
        <v>0</v>
      </c>
      <c r="AH50" s="140" t="s">
        <v>158</v>
      </c>
      <c r="AI50" s="140" t="s">
        <v>138</v>
      </c>
      <c r="AJ50" s="140" t="s">
        <v>146</v>
      </c>
    </row>
    <row r="51" spans="1:36" x14ac:dyDescent="0.2">
      <c r="A51" s="140" t="s">
        <v>785</v>
      </c>
      <c r="B51" s="140" t="s">
        <v>698</v>
      </c>
      <c r="C51" s="140" t="s">
        <v>794</v>
      </c>
      <c r="D51" s="140" t="str">
        <f t="shared" si="0"/>
        <v>Samsung Galaxy Core Prime fekete</v>
      </c>
      <c r="E51" s="140">
        <v>44900</v>
      </c>
      <c r="F51" s="140">
        <v>19900</v>
      </c>
      <c r="G51" s="140">
        <v>24900</v>
      </c>
      <c r="H51" s="140" t="s">
        <v>138</v>
      </c>
      <c r="I51" s="140">
        <v>12900</v>
      </c>
      <c r="J51" s="140">
        <v>7900</v>
      </c>
      <c r="K51" s="140">
        <v>0</v>
      </c>
      <c r="L51" s="140" t="s">
        <v>138</v>
      </c>
      <c r="M51" s="140" t="s">
        <v>138</v>
      </c>
      <c r="N51" s="140" t="s">
        <v>138</v>
      </c>
      <c r="O51" s="140" t="s">
        <v>138</v>
      </c>
      <c r="P51" s="140" t="s">
        <v>138</v>
      </c>
      <c r="Q51" s="140" t="s">
        <v>138</v>
      </c>
      <c r="R51" s="140" t="s">
        <v>138</v>
      </c>
      <c r="S51" s="140" t="s">
        <v>138</v>
      </c>
      <c r="T51" s="140" t="s">
        <v>138</v>
      </c>
      <c r="U51" s="140" t="s">
        <v>138</v>
      </c>
      <c r="V51" s="140" t="s">
        <v>138</v>
      </c>
      <c r="W51" s="140" t="s">
        <v>138</v>
      </c>
      <c r="X51" s="140" t="s">
        <v>138</v>
      </c>
      <c r="Y51" s="140" t="s">
        <v>138</v>
      </c>
      <c r="Z51" s="140" t="s">
        <v>138</v>
      </c>
      <c r="AA51" s="140" t="s">
        <v>138</v>
      </c>
      <c r="AB51" s="140" t="s">
        <v>138</v>
      </c>
      <c r="AC51" s="140" t="s">
        <v>138</v>
      </c>
      <c r="AD51" s="140" t="s">
        <v>138</v>
      </c>
      <c r="AE51" s="140">
        <v>0</v>
      </c>
      <c r="AF51" s="140" t="s">
        <v>158</v>
      </c>
      <c r="AG51" s="140" t="s">
        <v>158</v>
      </c>
      <c r="AH51" s="140" t="s">
        <v>158</v>
      </c>
      <c r="AI51" s="140" t="s">
        <v>138</v>
      </c>
      <c r="AJ51" s="140" t="s">
        <v>139</v>
      </c>
    </row>
    <row r="52" spans="1:36" x14ac:dyDescent="0.2">
      <c r="A52" s="140" t="s">
        <v>785</v>
      </c>
      <c r="B52" s="140" t="s">
        <v>707</v>
      </c>
      <c r="C52" s="140" t="s">
        <v>794</v>
      </c>
      <c r="D52" s="140" t="str">
        <f t="shared" si="0"/>
        <v>Samsung Galaxy Core Prime fehér</v>
      </c>
      <c r="E52" s="140">
        <v>44900</v>
      </c>
      <c r="F52" s="140">
        <v>19900</v>
      </c>
      <c r="G52" s="140">
        <v>24900</v>
      </c>
      <c r="H52" s="140" t="s">
        <v>138</v>
      </c>
      <c r="I52" s="140">
        <v>12900</v>
      </c>
      <c r="J52" s="140">
        <v>7900</v>
      </c>
      <c r="K52" s="140">
        <v>0</v>
      </c>
      <c r="L52" s="140" t="s">
        <v>138</v>
      </c>
      <c r="M52" s="140" t="s">
        <v>138</v>
      </c>
      <c r="N52" s="140" t="s">
        <v>138</v>
      </c>
      <c r="O52" s="140" t="s">
        <v>138</v>
      </c>
      <c r="P52" s="140" t="s">
        <v>138</v>
      </c>
      <c r="Q52" s="140" t="s">
        <v>138</v>
      </c>
      <c r="R52" s="140" t="s">
        <v>138</v>
      </c>
      <c r="S52" s="140" t="s">
        <v>138</v>
      </c>
      <c r="T52" s="140" t="s">
        <v>138</v>
      </c>
      <c r="U52" s="140" t="s">
        <v>138</v>
      </c>
      <c r="V52" s="140" t="s">
        <v>138</v>
      </c>
      <c r="W52" s="140" t="s">
        <v>138</v>
      </c>
      <c r="X52" s="140" t="s">
        <v>138</v>
      </c>
      <c r="Y52" s="140" t="s">
        <v>138</v>
      </c>
      <c r="Z52" s="140" t="s">
        <v>138</v>
      </c>
      <c r="AA52" s="140" t="s">
        <v>138</v>
      </c>
      <c r="AB52" s="140" t="s">
        <v>138</v>
      </c>
      <c r="AC52" s="140" t="s">
        <v>138</v>
      </c>
      <c r="AD52" s="140" t="s">
        <v>138</v>
      </c>
      <c r="AE52" s="140">
        <v>0</v>
      </c>
      <c r="AF52" s="140" t="s">
        <v>158</v>
      </c>
      <c r="AG52" s="140" t="s">
        <v>158</v>
      </c>
      <c r="AH52" s="140" t="s">
        <v>158</v>
      </c>
      <c r="AI52" s="140" t="s">
        <v>138</v>
      </c>
      <c r="AJ52" s="140" t="s">
        <v>139</v>
      </c>
    </row>
    <row r="53" spans="1:36" x14ac:dyDescent="0.2">
      <c r="A53" s="140" t="s">
        <v>785</v>
      </c>
      <c r="B53" s="140" t="s">
        <v>751</v>
      </c>
      <c r="C53" s="140" t="s">
        <v>752</v>
      </c>
      <c r="D53" s="140" t="str">
        <f t="shared" si="0"/>
        <v>Samsung Galaxy J1-2016 fekete, arany, fehér</v>
      </c>
      <c r="E53" s="140">
        <v>44900</v>
      </c>
      <c r="F53" s="140">
        <v>19900</v>
      </c>
      <c r="G53" s="140">
        <v>24900</v>
      </c>
      <c r="H53" s="140" t="s">
        <v>138</v>
      </c>
      <c r="I53" s="140">
        <v>12900</v>
      </c>
      <c r="J53" s="140">
        <v>7900</v>
      </c>
      <c r="K53" s="140">
        <v>0</v>
      </c>
      <c r="L53" s="140" t="s">
        <v>138</v>
      </c>
      <c r="M53" s="140" t="s">
        <v>138</v>
      </c>
      <c r="N53" s="140" t="s">
        <v>138</v>
      </c>
      <c r="O53" s="140" t="s">
        <v>138</v>
      </c>
      <c r="P53" s="140" t="s">
        <v>138</v>
      </c>
      <c r="Q53" s="140" t="s">
        <v>138</v>
      </c>
      <c r="R53" s="140" t="s">
        <v>138</v>
      </c>
      <c r="S53" s="140" t="s">
        <v>138</v>
      </c>
      <c r="T53" s="140" t="s">
        <v>138</v>
      </c>
      <c r="U53" s="140" t="s">
        <v>138</v>
      </c>
      <c r="V53" s="140" t="s">
        <v>138</v>
      </c>
      <c r="W53" s="140" t="s">
        <v>138</v>
      </c>
      <c r="X53" s="140" t="s">
        <v>138</v>
      </c>
      <c r="Y53" s="140" t="s">
        <v>138</v>
      </c>
      <c r="Z53" s="140" t="s">
        <v>138</v>
      </c>
      <c r="AA53" s="140" t="s">
        <v>138</v>
      </c>
      <c r="AB53" s="140" t="s">
        <v>138</v>
      </c>
      <c r="AC53" s="140" t="s">
        <v>138</v>
      </c>
      <c r="AD53" s="140" t="s">
        <v>138</v>
      </c>
      <c r="AE53" s="140">
        <v>0</v>
      </c>
      <c r="AF53" s="140" t="s">
        <v>158</v>
      </c>
      <c r="AG53" s="140" t="s">
        <v>158</v>
      </c>
      <c r="AH53" s="140" t="s">
        <v>158</v>
      </c>
      <c r="AI53" s="140" t="s">
        <v>138</v>
      </c>
      <c r="AJ53" s="140" t="s">
        <v>139</v>
      </c>
    </row>
    <row r="54" spans="1:36" x14ac:dyDescent="0.2">
      <c r="A54" s="140" t="s">
        <v>785</v>
      </c>
      <c r="B54" s="140" t="s">
        <v>698</v>
      </c>
      <c r="C54" s="140" t="s">
        <v>795</v>
      </c>
      <c r="D54" s="140" t="str">
        <f t="shared" si="0"/>
        <v>Samsung Galaxy J5 fekete</v>
      </c>
      <c r="E54" s="140">
        <v>64900</v>
      </c>
      <c r="F54" s="140">
        <v>34900</v>
      </c>
      <c r="G54" s="140">
        <v>39900</v>
      </c>
      <c r="H54" s="140" t="s">
        <v>138</v>
      </c>
      <c r="I54" s="140">
        <v>27900</v>
      </c>
      <c r="J54" s="140">
        <v>22900</v>
      </c>
      <c r="K54" s="140">
        <v>1900</v>
      </c>
      <c r="L54" s="140" t="s">
        <v>138</v>
      </c>
      <c r="M54" s="140" t="s">
        <v>138</v>
      </c>
      <c r="N54" s="140" t="s">
        <v>138</v>
      </c>
      <c r="O54" s="140" t="s">
        <v>138</v>
      </c>
      <c r="P54" s="140" t="s">
        <v>138</v>
      </c>
      <c r="Q54" s="140" t="s">
        <v>138</v>
      </c>
      <c r="R54" s="140" t="s">
        <v>138</v>
      </c>
      <c r="S54" s="140" t="s">
        <v>138</v>
      </c>
      <c r="T54" s="140" t="s">
        <v>138</v>
      </c>
      <c r="U54" s="140" t="s">
        <v>138</v>
      </c>
      <c r="V54" s="140" t="s">
        <v>138</v>
      </c>
      <c r="W54" s="140" t="s">
        <v>138</v>
      </c>
      <c r="X54" s="140" t="s">
        <v>138</v>
      </c>
      <c r="Y54" s="140" t="s">
        <v>138</v>
      </c>
      <c r="Z54" s="140" t="s">
        <v>138</v>
      </c>
      <c r="AA54" s="140" t="s">
        <v>138</v>
      </c>
      <c r="AB54" s="140" t="s">
        <v>138</v>
      </c>
      <c r="AC54" s="140" t="s">
        <v>138</v>
      </c>
      <c r="AD54" s="140" t="s">
        <v>138</v>
      </c>
      <c r="AE54" s="140">
        <v>0</v>
      </c>
      <c r="AF54" s="140" t="s">
        <v>158</v>
      </c>
      <c r="AG54" s="140" t="s">
        <v>158</v>
      </c>
      <c r="AH54" s="140" t="s">
        <v>158</v>
      </c>
      <c r="AI54" s="140" t="s">
        <v>138</v>
      </c>
      <c r="AJ54" s="140" t="s">
        <v>761</v>
      </c>
    </row>
    <row r="55" spans="1:36" x14ac:dyDescent="0.2">
      <c r="A55" s="140" t="s">
        <v>785</v>
      </c>
      <c r="B55" s="140" t="s">
        <v>707</v>
      </c>
      <c r="C55" s="140" t="s">
        <v>795</v>
      </c>
      <c r="D55" s="140" t="str">
        <f t="shared" si="0"/>
        <v>Samsung Galaxy J5 fehér</v>
      </c>
      <c r="E55" s="140">
        <v>64900</v>
      </c>
      <c r="F55" s="140">
        <v>34900</v>
      </c>
      <c r="G55" s="140">
        <v>39900</v>
      </c>
      <c r="H55" s="140" t="s">
        <v>138</v>
      </c>
      <c r="I55" s="140">
        <v>27900</v>
      </c>
      <c r="J55" s="140">
        <v>22900</v>
      </c>
      <c r="K55" s="140">
        <v>1900</v>
      </c>
      <c r="L55" s="140" t="s">
        <v>138</v>
      </c>
      <c r="M55" s="140" t="s">
        <v>138</v>
      </c>
      <c r="N55" s="140" t="s">
        <v>138</v>
      </c>
      <c r="O55" s="140" t="s">
        <v>138</v>
      </c>
      <c r="P55" s="140" t="s">
        <v>138</v>
      </c>
      <c r="Q55" s="140" t="s">
        <v>138</v>
      </c>
      <c r="R55" s="140" t="s">
        <v>138</v>
      </c>
      <c r="S55" s="140" t="s">
        <v>138</v>
      </c>
      <c r="T55" s="140" t="s">
        <v>138</v>
      </c>
      <c r="U55" s="140" t="s">
        <v>138</v>
      </c>
      <c r="V55" s="140" t="s">
        <v>138</v>
      </c>
      <c r="W55" s="140" t="s">
        <v>138</v>
      </c>
      <c r="X55" s="140" t="s">
        <v>138</v>
      </c>
      <c r="Y55" s="140" t="s">
        <v>138</v>
      </c>
      <c r="Z55" s="140" t="s">
        <v>138</v>
      </c>
      <c r="AA55" s="140" t="s">
        <v>138</v>
      </c>
      <c r="AB55" s="140" t="s">
        <v>138</v>
      </c>
      <c r="AC55" s="140" t="s">
        <v>138</v>
      </c>
      <c r="AD55" s="140" t="s">
        <v>138</v>
      </c>
      <c r="AE55" s="140">
        <v>0</v>
      </c>
      <c r="AF55" s="140" t="s">
        <v>158</v>
      </c>
      <c r="AG55" s="140" t="s">
        <v>158</v>
      </c>
      <c r="AH55" s="140" t="s">
        <v>158</v>
      </c>
      <c r="AI55" s="140" t="s">
        <v>138</v>
      </c>
      <c r="AJ55" s="140" t="s">
        <v>139</v>
      </c>
    </row>
    <row r="56" spans="1:36" x14ac:dyDescent="0.2">
      <c r="A56" s="140" t="s">
        <v>785</v>
      </c>
      <c r="B56" s="140" t="s">
        <v>698</v>
      </c>
      <c r="C56" s="140" t="s">
        <v>754</v>
      </c>
      <c r="D56" s="140" t="str">
        <f t="shared" si="0"/>
        <v>Samsung Galaxy S6 Edge 32GB fekete</v>
      </c>
      <c r="E56" s="140">
        <v>219900</v>
      </c>
      <c r="F56" s="140">
        <v>144900</v>
      </c>
      <c r="G56" s="140">
        <v>154900</v>
      </c>
      <c r="H56" s="140" t="s">
        <v>138</v>
      </c>
      <c r="I56" s="140">
        <v>137900</v>
      </c>
      <c r="J56" s="140">
        <v>132900</v>
      </c>
      <c r="K56" s="140">
        <v>111900</v>
      </c>
      <c r="L56" s="140" t="s">
        <v>138</v>
      </c>
      <c r="M56" s="140" t="s">
        <v>138</v>
      </c>
      <c r="N56" s="140" t="s">
        <v>138</v>
      </c>
      <c r="O56" s="140" t="s">
        <v>138</v>
      </c>
      <c r="P56" s="140" t="s">
        <v>138</v>
      </c>
      <c r="Q56" s="140" t="s">
        <v>138</v>
      </c>
      <c r="R56" s="140" t="s">
        <v>138</v>
      </c>
      <c r="S56" s="140" t="s">
        <v>138</v>
      </c>
      <c r="T56" s="140" t="s">
        <v>138</v>
      </c>
      <c r="U56" s="140" t="s">
        <v>138</v>
      </c>
      <c r="V56" s="140" t="s">
        <v>138</v>
      </c>
      <c r="W56" s="140" t="s">
        <v>138</v>
      </c>
      <c r="X56" s="140" t="s">
        <v>138</v>
      </c>
      <c r="Y56" s="140" t="s">
        <v>138</v>
      </c>
      <c r="Z56" s="140" t="s">
        <v>138</v>
      </c>
      <c r="AA56" s="140" t="s">
        <v>138</v>
      </c>
      <c r="AB56" s="140" t="s">
        <v>138</v>
      </c>
      <c r="AC56" s="140" t="s">
        <v>138</v>
      </c>
      <c r="AD56" s="140" t="s">
        <v>138</v>
      </c>
      <c r="AE56" s="140">
        <v>137900</v>
      </c>
      <c r="AF56" s="140">
        <v>84900</v>
      </c>
      <c r="AG56" s="140">
        <v>4900</v>
      </c>
      <c r="AH56" s="140">
        <v>0</v>
      </c>
      <c r="AI56" s="140" t="s">
        <v>138</v>
      </c>
      <c r="AJ56" s="140" t="s">
        <v>149</v>
      </c>
    </row>
    <row r="57" spans="1:36" x14ac:dyDescent="0.2">
      <c r="A57" s="140" t="s">
        <v>785</v>
      </c>
      <c r="B57" s="140" t="s">
        <v>698</v>
      </c>
      <c r="C57" s="140" t="s">
        <v>755</v>
      </c>
      <c r="D57" s="140" t="str">
        <f t="shared" si="0"/>
        <v>Samsung Galaxy S7 fekete</v>
      </c>
      <c r="E57" s="140">
        <v>229900</v>
      </c>
      <c r="F57" s="140">
        <v>154900</v>
      </c>
      <c r="G57" s="140">
        <v>164900</v>
      </c>
      <c r="H57" s="140" t="s">
        <v>138</v>
      </c>
      <c r="I57" s="140">
        <v>147900</v>
      </c>
      <c r="J57" s="140">
        <v>142900</v>
      </c>
      <c r="K57" s="140">
        <v>121900</v>
      </c>
      <c r="L57" s="140" t="s">
        <v>138</v>
      </c>
      <c r="M57" s="140" t="s">
        <v>138</v>
      </c>
      <c r="N57" s="140" t="s">
        <v>138</v>
      </c>
      <c r="O57" s="140" t="s">
        <v>138</v>
      </c>
      <c r="P57" s="140" t="s">
        <v>138</v>
      </c>
      <c r="Q57" s="140" t="s">
        <v>138</v>
      </c>
      <c r="R57" s="140" t="s">
        <v>138</v>
      </c>
      <c r="S57" s="140" t="s">
        <v>138</v>
      </c>
      <c r="T57" s="140" t="s">
        <v>138</v>
      </c>
      <c r="U57" s="140" t="s">
        <v>138</v>
      </c>
      <c r="V57" s="140" t="s">
        <v>138</v>
      </c>
      <c r="W57" s="140" t="s">
        <v>138</v>
      </c>
      <c r="X57" s="140" t="s">
        <v>138</v>
      </c>
      <c r="Y57" s="140" t="s">
        <v>138</v>
      </c>
      <c r="Z57" s="140" t="s">
        <v>138</v>
      </c>
      <c r="AA57" s="140" t="s">
        <v>138</v>
      </c>
      <c r="AB57" s="140" t="s">
        <v>138</v>
      </c>
      <c r="AC57" s="140" t="s">
        <v>138</v>
      </c>
      <c r="AD57" s="140" t="s">
        <v>138</v>
      </c>
      <c r="AE57" s="140">
        <v>139900</v>
      </c>
      <c r="AF57" s="140">
        <v>84900</v>
      </c>
      <c r="AG57" s="140">
        <v>29900</v>
      </c>
      <c r="AH57" s="140">
        <v>0</v>
      </c>
      <c r="AI57" s="140" t="s">
        <v>138</v>
      </c>
      <c r="AJ57" s="140" t="s">
        <v>149</v>
      </c>
    </row>
    <row r="58" spans="1:36" x14ac:dyDescent="0.2">
      <c r="A58" s="140" t="s">
        <v>785</v>
      </c>
      <c r="B58" s="140" t="s">
        <v>748</v>
      </c>
      <c r="C58" s="140" t="s">
        <v>757</v>
      </c>
      <c r="D58" s="140" t="str">
        <f t="shared" si="0"/>
        <v>Samsung Galaxy S7 Edge 32GB arany</v>
      </c>
      <c r="E58" s="140">
        <v>254900</v>
      </c>
      <c r="F58" s="140">
        <v>174900</v>
      </c>
      <c r="G58" s="140">
        <v>184900</v>
      </c>
      <c r="H58" s="140" t="s">
        <v>138</v>
      </c>
      <c r="I58" s="140">
        <v>167900</v>
      </c>
      <c r="J58" s="140">
        <v>162900</v>
      </c>
      <c r="K58" s="140">
        <v>141900</v>
      </c>
      <c r="L58" s="140" t="s">
        <v>138</v>
      </c>
      <c r="M58" s="140" t="s">
        <v>138</v>
      </c>
      <c r="N58" s="140" t="s">
        <v>138</v>
      </c>
      <c r="O58" s="140" t="s">
        <v>138</v>
      </c>
      <c r="P58" s="140" t="s">
        <v>138</v>
      </c>
      <c r="Q58" s="140" t="s">
        <v>138</v>
      </c>
      <c r="R58" s="140" t="s">
        <v>138</v>
      </c>
      <c r="S58" s="140" t="s">
        <v>138</v>
      </c>
      <c r="T58" s="140" t="s">
        <v>138</v>
      </c>
      <c r="U58" s="140" t="s">
        <v>138</v>
      </c>
      <c r="V58" s="140" t="s">
        <v>138</v>
      </c>
      <c r="W58" s="140" t="s">
        <v>138</v>
      </c>
      <c r="X58" s="140" t="s">
        <v>138</v>
      </c>
      <c r="Y58" s="140" t="s">
        <v>138</v>
      </c>
      <c r="Z58" s="140" t="s">
        <v>138</v>
      </c>
      <c r="AA58" s="140" t="s">
        <v>138</v>
      </c>
      <c r="AB58" s="140" t="s">
        <v>138</v>
      </c>
      <c r="AC58" s="140" t="s">
        <v>138</v>
      </c>
      <c r="AD58" s="140" t="s">
        <v>138</v>
      </c>
      <c r="AE58" s="140">
        <v>164900</v>
      </c>
      <c r="AF58" s="140">
        <v>109900</v>
      </c>
      <c r="AG58" s="140">
        <v>54990</v>
      </c>
      <c r="AH58" s="140">
        <v>9900</v>
      </c>
      <c r="AI58" s="140" t="s">
        <v>138</v>
      </c>
      <c r="AJ58" s="140" t="s">
        <v>149</v>
      </c>
    </row>
    <row r="59" spans="1:36" x14ac:dyDescent="0.2">
      <c r="A59" s="140" t="s">
        <v>785</v>
      </c>
      <c r="B59" s="140" t="s">
        <v>698</v>
      </c>
      <c r="C59" s="140" t="s">
        <v>758</v>
      </c>
      <c r="D59" s="140" t="str">
        <f t="shared" si="0"/>
        <v>Samsung Galaxy Tab A 9.7 fekete</v>
      </c>
      <c r="E59" s="140">
        <v>109900</v>
      </c>
      <c r="F59" s="140" t="s">
        <v>138</v>
      </c>
      <c r="G59" s="140" t="s">
        <v>138</v>
      </c>
      <c r="H59" s="140" t="s">
        <v>138</v>
      </c>
      <c r="I59" s="140" t="s">
        <v>138</v>
      </c>
      <c r="J59" s="140" t="s">
        <v>138</v>
      </c>
      <c r="K59" s="140" t="s">
        <v>138</v>
      </c>
      <c r="L59" s="140" t="s">
        <v>138</v>
      </c>
      <c r="M59" s="140" t="s">
        <v>138</v>
      </c>
      <c r="N59" s="140" t="s">
        <v>138</v>
      </c>
      <c r="O59" s="140" t="s">
        <v>138</v>
      </c>
      <c r="P59" s="140" t="s">
        <v>138</v>
      </c>
      <c r="Q59" s="140" t="s">
        <v>138</v>
      </c>
      <c r="R59" s="140" t="s">
        <v>138</v>
      </c>
      <c r="S59" s="140" t="s">
        <v>138</v>
      </c>
      <c r="T59" s="140" t="s">
        <v>138</v>
      </c>
      <c r="U59" s="140" t="s">
        <v>138</v>
      </c>
      <c r="V59" s="140" t="s">
        <v>138</v>
      </c>
      <c r="W59" s="140" t="s">
        <v>138</v>
      </c>
      <c r="X59" s="140" t="s">
        <v>138</v>
      </c>
      <c r="Y59" s="140" t="s">
        <v>138</v>
      </c>
      <c r="Z59" s="140" t="s">
        <v>138</v>
      </c>
      <c r="AA59" s="140">
        <v>0</v>
      </c>
      <c r="AB59" s="140">
        <v>49900</v>
      </c>
      <c r="AC59" s="140">
        <v>59900</v>
      </c>
      <c r="AD59" s="140" t="s">
        <v>138</v>
      </c>
      <c r="AE59" s="140" t="s">
        <v>138</v>
      </c>
      <c r="AF59" s="140" t="s">
        <v>138</v>
      </c>
      <c r="AG59" s="140" t="s">
        <v>138</v>
      </c>
      <c r="AH59" s="140" t="s">
        <v>138</v>
      </c>
      <c r="AI59" s="140" t="s">
        <v>138</v>
      </c>
      <c r="AJ59" s="140" t="s">
        <v>146</v>
      </c>
    </row>
    <row r="60" spans="1:36" x14ac:dyDescent="0.2">
      <c r="A60" s="140" t="s">
        <v>785</v>
      </c>
      <c r="B60" s="140" t="s">
        <v>698</v>
      </c>
      <c r="C60" s="140" t="s">
        <v>796</v>
      </c>
      <c r="D60" s="140" t="str">
        <f t="shared" si="0"/>
        <v>Samsung Galaxy Xcover 3 fekete</v>
      </c>
      <c r="E60" s="140">
        <v>71900</v>
      </c>
      <c r="F60" s="140">
        <v>39900</v>
      </c>
      <c r="G60" s="140">
        <v>44900</v>
      </c>
      <c r="H60" s="140" t="s">
        <v>138</v>
      </c>
      <c r="I60" s="140">
        <v>32900</v>
      </c>
      <c r="J60" s="140">
        <v>27900</v>
      </c>
      <c r="K60" s="140">
        <v>6900</v>
      </c>
      <c r="L60" s="140" t="s">
        <v>138</v>
      </c>
      <c r="M60" s="140" t="s">
        <v>138</v>
      </c>
      <c r="N60" s="140" t="s">
        <v>138</v>
      </c>
      <c r="O60" s="140" t="s">
        <v>138</v>
      </c>
      <c r="P60" s="140" t="s">
        <v>138</v>
      </c>
      <c r="Q60" s="140" t="s">
        <v>138</v>
      </c>
      <c r="R60" s="140" t="s">
        <v>138</v>
      </c>
      <c r="S60" s="140" t="s">
        <v>138</v>
      </c>
      <c r="T60" s="140" t="s">
        <v>138</v>
      </c>
      <c r="U60" s="140" t="s">
        <v>138</v>
      </c>
      <c r="V60" s="140" t="s">
        <v>138</v>
      </c>
      <c r="W60" s="140" t="s">
        <v>138</v>
      </c>
      <c r="X60" s="140" t="s">
        <v>138</v>
      </c>
      <c r="Y60" s="140" t="s">
        <v>138</v>
      </c>
      <c r="Z60" s="140" t="s">
        <v>138</v>
      </c>
      <c r="AA60" s="140" t="s">
        <v>138</v>
      </c>
      <c r="AB60" s="140" t="s">
        <v>138</v>
      </c>
      <c r="AC60" s="140" t="s">
        <v>138</v>
      </c>
      <c r="AD60" s="140" t="s">
        <v>138</v>
      </c>
      <c r="AE60" s="140">
        <v>0</v>
      </c>
      <c r="AF60" s="140" t="s">
        <v>158</v>
      </c>
      <c r="AG60" s="140" t="s">
        <v>158</v>
      </c>
      <c r="AH60" s="140" t="s">
        <v>158</v>
      </c>
      <c r="AI60" s="140" t="s">
        <v>138</v>
      </c>
      <c r="AJ60" s="140" t="s">
        <v>139</v>
      </c>
    </row>
    <row r="61" spans="1:36" x14ac:dyDescent="0.2">
      <c r="A61" s="140" t="s">
        <v>785</v>
      </c>
      <c r="B61" s="140" t="s">
        <v>698</v>
      </c>
      <c r="C61" s="140" t="s">
        <v>797</v>
      </c>
      <c r="D61" s="140" t="str">
        <f t="shared" si="0"/>
        <v>Samsung Xcover 550 fekete</v>
      </c>
      <c r="E61" s="140">
        <v>29900</v>
      </c>
      <c r="F61" s="140">
        <v>9900</v>
      </c>
      <c r="G61" s="140">
        <v>14900</v>
      </c>
      <c r="H61" s="140" t="s">
        <v>138</v>
      </c>
      <c r="I61" s="140" t="s">
        <v>138</v>
      </c>
      <c r="J61" s="140" t="s">
        <v>138</v>
      </c>
      <c r="K61" s="140" t="s">
        <v>138</v>
      </c>
      <c r="L61" s="140" t="s">
        <v>138</v>
      </c>
      <c r="M61" s="140" t="s">
        <v>138</v>
      </c>
      <c r="N61" s="140" t="s">
        <v>138</v>
      </c>
      <c r="O61" s="140" t="s">
        <v>138</v>
      </c>
      <c r="P61" s="140" t="s">
        <v>138</v>
      </c>
      <c r="Q61" s="140" t="s">
        <v>138</v>
      </c>
      <c r="R61" s="140" t="s">
        <v>138</v>
      </c>
      <c r="S61" s="140" t="s">
        <v>138</v>
      </c>
      <c r="T61" s="140" t="s">
        <v>138</v>
      </c>
      <c r="U61" s="140" t="s">
        <v>138</v>
      </c>
      <c r="V61" s="140" t="s">
        <v>138</v>
      </c>
      <c r="W61" s="140" t="s">
        <v>138</v>
      </c>
      <c r="X61" s="140" t="s">
        <v>138</v>
      </c>
      <c r="Y61" s="140" t="s">
        <v>138</v>
      </c>
      <c r="Z61" s="140" t="s">
        <v>138</v>
      </c>
      <c r="AA61" s="140" t="s">
        <v>138</v>
      </c>
      <c r="AB61" s="140" t="s">
        <v>138</v>
      </c>
      <c r="AC61" s="140" t="s">
        <v>138</v>
      </c>
      <c r="AD61" s="140" t="s">
        <v>138</v>
      </c>
      <c r="AE61" s="140">
        <v>0</v>
      </c>
      <c r="AF61" s="140" t="s">
        <v>158</v>
      </c>
      <c r="AG61" s="140" t="s">
        <v>158</v>
      </c>
      <c r="AH61" s="140" t="s">
        <v>158</v>
      </c>
      <c r="AI61" s="140" t="s">
        <v>138</v>
      </c>
      <c r="AJ61" s="140" t="s">
        <v>139</v>
      </c>
    </row>
    <row r="62" spans="1:36" x14ac:dyDescent="0.2">
      <c r="A62" s="140" t="s">
        <v>785</v>
      </c>
      <c r="B62" s="140" t="s">
        <v>698</v>
      </c>
      <c r="C62" s="140" t="s">
        <v>762</v>
      </c>
      <c r="D62" s="140" t="str">
        <f t="shared" si="0"/>
        <v>Sony Xperia M4 Aqua fekete</v>
      </c>
      <c r="E62" s="140">
        <v>69900</v>
      </c>
      <c r="F62" s="140">
        <v>39900</v>
      </c>
      <c r="G62" s="140">
        <v>44900</v>
      </c>
      <c r="H62" s="140" t="s">
        <v>138</v>
      </c>
      <c r="I62" s="140">
        <v>32900</v>
      </c>
      <c r="J62" s="140">
        <v>27900</v>
      </c>
      <c r="K62" s="140">
        <v>6900</v>
      </c>
      <c r="L62" s="140" t="s">
        <v>138</v>
      </c>
      <c r="M62" s="140" t="s">
        <v>138</v>
      </c>
      <c r="N62" s="140" t="s">
        <v>138</v>
      </c>
      <c r="O62" s="140" t="s">
        <v>138</v>
      </c>
      <c r="P62" s="140" t="s">
        <v>138</v>
      </c>
      <c r="Q62" s="140" t="s">
        <v>138</v>
      </c>
      <c r="R62" s="140" t="s">
        <v>138</v>
      </c>
      <c r="S62" s="140" t="s">
        <v>138</v>
      </c>
      <c r="T62" s="140" t="s">
        <v>138</v>
      </c>
      <c r="U62" s="140" t="s">
        <v>138</v>
      </c>
      <c r="V62" s="140" t="s">
        <v>138</v>
      </c>
      <c r="W62" s="140" t="s">
        <v>138</v>
      </c>
      <c r="X62" s="140" t="s">
        <v>138</v>
      </c>
      <c r="Y62" s="140" t="s">
        <v>138</v>
      </c>
      <c r="Z62" s="140" t="s">
        <v>138</v>
      </c>
      <c r="AA62" s="140" t="s">
        <v>138</v>
      </c>
      <c r="AB62" s="140" t="s">
        <v>138</v>
      </c>
      <c r="AC62" s="140" t="s">
        <v>138</v>
      </c>
      <c r="AD62" s="140" t="s">
        <v>138</v>
      </c>
      <c r="AE62" s="140">
        <v>14900</v>
      </c>
      <c r="AF62" s="140">
        <v>0</v>
      </c>
      <c r="AG62" s="140" t="s">
        <v>158</v>
      </c>
      <c r="AH62" s="140" t="s">
        <v>158</v>
      </c>
      <c r="AI62" s="140" t="s">
        <v>138</v>
      </c>
      <c r="AJ62" s="140" t="s">
        <v>146</v>
      </c>
    </row>
    <row r="63" spans="1:36" x14ac:dyDescent="0.2">
      <c r="A63" s="140" t="s">
        <v>785</v>
      </c>
      <c r="B63" s="140" t="s">
        <v>707</v>
      </c>
      <c r="C63" s="140" t="s">
        <v>762</v>
      </c>
      <c r="D63" s="140" t="str">
        <f t="shared" si="0"/>
        <v>Sony Xperia M4 Aqua fehér</v>
      </c>
      <c r="E63" s="140">
        <v>69900</v>
      </c>
      <c r="F63" s="140">
        <v>39900</v>
      </c>
      <c r="G63" s="140">
        <v>44900</v>
      </c>
      <c r="H63" s="140" t="s">
        <v>138</v>
      </c>
      <c r="I63" s="140">
        <v>32900</v>
      </c>
      <c r="J63" s="140">
        <v>27900</v>
      </c>
      <c r="K63" s="140">
        <v>6900</v>
      </c>
      <c r="L63" s="140" t="s">
        <v>138</v>
      </c>
      <c r="M63" s="140" t="s">
        <v>138</v>
      </c>
      <c r="N63" s="140" t="s">
        <v>138</v>
      </c>
      <c r="O63" s="140" t="s">
        <v>138</v>
      </c>
      <c r="P63" s="140" t="s">
        <v>138</v>
      </c>
      <c r="Q63" s="140" t="s">
        <v>138</v>
      </c>
      <c r="R63" s="140" t="s">
        <v>138</v>
      </c>
      <c r="S63" s="140" t="s">
        <v>138</v>
      </c>
      <c r="T63" s="140" t="s">
        <v>138</v>
      </c>
      <c r="U63" s="140" t="s">
        <v>138</v>
      </c>
      <c r="V63" s="140" t="s">
        <v>138</v>
      </c>
      <c r="W63" s="140" t="s">
        <v>138</v>
      </c>
      <c r="X63" s="140" t="s">
        <v>138</v>
      </c>
      <c r="Y63" s="140" t="s">
        <v>138</v>
      </c>
      <c r="Z63" s="140" t="s">
        <v>138</v>
      </c>
      <c r="AA63" s="140" t="s">
        <v>138</v>
      </c>
      <c r="AB63" s="140" t="s">
        <v>138</v>
      </c>
      <c r="AC63" s="140" t="s">
        <v>138</v>
      </c>
      <c r="AD63" s="140" t="s">
        <v>138</v>
      </c>
      <c r="AE63" s="140">
        <v>14900</v>
      </c>
      <c r="AF63" s="140">
        <v>0</v>
      </c>
      <c r="AG63" s="140" t="s">
        <v>158</v>
      </c>
      <c r="AH63" s="140" t="s">
        <v>158</v>
      </c>
      <c r="AI63" s="140" t="s">
        <v>138</v>
      </c>
      <c r="AJ63" s="140" t="s">
        <v>146</v>
      </c>
    </row>
    <row r="64" spans="1:36" x14ac:dyDescent="0.2">
      <c r="A64" s="140" t="s">
        <v>785</v>
      </c>
      <c r="B64" s="140" t="s">
        <v>698</v>
      </c>
      <c r="C64" s="140" t="s">
        <v>765</v>
      </c>
      <c r="D64" s="140" t="str">
        <f t="shared" si="0"/>
        <v>Sony Xperia Z3 Compact fekete</v>
      </c>
      <c r="E64" s="140">
        <v>137900</v>
      </c>
      <c r="F64" s="140">
        <v>89900</v>
      </c>
      <c r="G64" s="140">
        <v>99900</v>
      </c>
      <c r="H64" s="140" t="s">
        <v>138</v>
      </c>
      <c r="I64" s="140">
        <v>82900</v>
      </c>
      <c r="J64" s="140">
        <v>77900</v>
      </c>
      <c r="K64" s="140">
        <v>56900</v>
      </c>
      <c r="L64" s="140" t="s">
        <v>138</v>
      </c>
      <c r="M64" s="140" t="s">
        <v>138</v>
      </c>
      <c r="N64" s="140" t="s">
        <v>138</v>
      </c>
      <c r="O64" s="140" t="s">
        <v>138</v>
      </c>
      <c r="P64" s="140" t="s">
        <v>138</v>
      </c>
      <c r="Q64" s="140" t="s">
        <v>138</v>
      </c>
      <c r="R64" s="140" t="s">
        <v>138</v>
      </c>
      <c r="S64" s="140" t="s">
        <v>138</v>
      </c>
      <c r="T64" s="140" t="s">
        <v>138</v>
      </c>
      <c r="U64" s="140" t="s">
        <v>138</v>
      </c>
      <c r="V64" s="140" t="s">
        <v>138</v>
      </c>
      <c r="W64" s="140" t="s">
        <v>138</v>
      </c>
      <c r="X64" s="140" t="s">
        <v>138</v>
      </c>
      <c r="Y64" s="140" t="s">
        <v>138</v>
      </c>
      <c r="Z64" s="140" t="s">
        <v>138</v>
      </c>
      <c r="AA64" s="140" t="s">
        <v>138</v>
      </c>
      <c r="AB64" s="140" t="s">
        <v>138</v>
      </c>
      <c r="AC64" s="140" t="s">
        <v>138</v>
      </c>
      <c r="AD64" s="140" t="s">
        <v>138</v>
      </c>
      <c r="AE64" s="140">
        <v>59900</v>
      </c>
      <c r="AF64" s="140">
        <v>15900</v>
      </c>
      <c r="AG64" s="140">
        <v>0</v>
      </c>
      <c r="AH64" s="140" t="s">
        <v>158</v>
      </c>
      <c r="AI64" s="140" t="s">
        <v>138</v>
      </c>
      <c r="AJ64" s="140" t="s">
        <v>146</v>
      </c>
    </row>
    <row r="65" spans="1:36" x14ac:dyDescent="0.2">
      <c r="A65" s="140" t="s">
        <v>785</v>
      </c>
      <c r="B65" s="140" t="s">
        <v>698</v>
      </c>
      <c r="C65" s="140" t="s">
        <v>766</v>
      </c>
      <c r="D65" s="140" t="str">
        <f t="shared" si="0"/>
        <v>Sony Xperia Z5 fekete</v>
      </c>
      <c r="E65" s="140">
        <v>229900</v>
      </c>
      <c r="F65" s="140">
        <v>149900</v>
      </c>
      <c r="G65" s="140">
        <v>159900</v>
      </c>
      <c r="H65" s="140" t="s">
        <v>138</v>
      </c>
      <c r="I65" s="140">
        <v>142900</v>
      </c>
      <c r="J65" s="140">
        <v>137900</v>
      </c>
      <c r="K65" s="140">
        <v>116900</v>
      </c>
      <c r="L65" s="140" t="s">
        <v>138</v>
      </c>
      <c r="M65" s="140" t="s">
        <v>138</v>
      </c>
      <c r="N65" s="140" t="s">
        <v>138</v>
      </c>
      <c r="O65" s="140" t="s">
        <v>138</v>
      </c>
      <c r="P65" s="140" t="s">
        <v>138</v>
      </c>
      <c r="Q65" s="140" t="s">
        <v>138</v>
      </c>
      <c r="R65" s="140" t="s">
        <v>138</v>
      </c>
      <c r="S65" s="140" t="s">
        <v>138</v>
      </c>
      <c r="T65" s="140" t="s">
        <v>138</v>
      </c>
      <c r="U65" s="140" t="s">
        <v>138</v>
      </c>
      <c r="V65" s="140" t="s">
        <v>138</v>
      </c>
      <c r="W65" s="140" t="s">
        <v>138</v>
      </c>
      <c r="X65" s="140" t="s">
        <v>138</v>
      </c>
      <c r="Y65" s="140" t="s">
        <v>138</v>
      </c>
      <c r="Z65" s="140" t="s">
        <v>138</v>
      </c>
      <c r="AA65" s="140" t="s">
        <v>138</v>
      </c>
      <c r="AB65" s="140" t="s">
        <v>138</v>
      </c>
      <c r="AC65" s="140" t="s">
        <v>138</v>
      </c>
      <c r="AD65" s="140" t="s">
        <v>138</v>
      </c>
      <c r="AE65" s="140">
        <v>137900</v>
      </c>
      <c r="AF65" s="140">
        <v>79900</v>
      </c>
      <c r="AG65" s="140">
        <v>4900</v>
      </c>
      <c r="AH65" s="140">
        <v>0</v>
      </c>
      <c r="AI65" s="140" t="s">
        <v>138</v>
      </c>
      <c r="AJ65" s="140" t="s">
        <v>149</v>
      </c>
    </row>
    <row r="66" spans="1:36" x14ac:dyDescent="0.2">
      <c r="A66" s="140" t="s">
        <v>785</v>
      </c>
      <c r="B66" s="140" t="s">
        <v>698</v>
      </c>
      <c r="C66" s="140" t="s">
        <v>767</v>
      </c>
      <c r="D66" s="140" t="str">
        <f t="shared" si="0"/>
        <v>Sony Xperia Z5 Compact fekete</v>
      </c>
      <c r="E66" s="140">
        <v>189900</v>
      </c>
      <c r="F66" s="140">
        <v>119900</v>
      </c>
      <c r="G66" s="140">
        <v>129900</v>
      </c>
      <c r="H66" s="140" t="s">
        <v>138</v>
      </c>
      <c r="I66" s="140">
        <v>112900</v>
      </c>
      <c r="J66" s="140">
        <v>107900</v>
      </c>
      <c r="K66" s="140">
        <v>86900</v>
      </c>
      <c r="L66" s="140" t="s">
        <v>138</v>
      </c>
      <c r="M66" s="140" t="s">
        <v>138</v>
      </c>
      <c r="N66" s="140" t="s">
        <v>138</v>
      </c>
      <c r="O66" s="140" t="s">
        <v>138</v>
      </c>
      <c r="P66" s="140" t="s">
        <v>138</v>
      </c>
      <c r="Q66" s="140" t="s">
        <v>138</v>
      </c>
      <c r="R66" s="140" t="s">
        <v>138</v>
      </c>
      <c r="S66" s="140" t="s">
        <v>138</v>
      </c>
      <c r="T66" s="140" t="s">
        <v>138</v>
      </c>
      <c r="U66" s="140" t="s">
        <v>138</v>
      </c>
      <c r="V66" s="140" t="s">
        <v>138</v>
      </c>
      <c r="W66" s="140" t="s">
        <v>138</v>
      </c>
      <c r="X66" s="140" t="s">
        <v>138</v>
      </c>
      <c r="Y66" s="140" t="s">
        <v>138</v>
      </c>
      <c r="Z66" s="140" t="s">
        <v>138</v>
      </c>
      <c r="AA66" s="140" t="s">
        <v>138</v>
      </c>
      <c r="AB66" s="140" t="s">
        <v>138</v>
      </c>
      <c r="AC66" s="140" t="s">
        <v>138</v>
      </c>
      <c r="AD66" s="140" t="s">
        <v>138</v>
      </c>
      <c r="AE66" s="140">
        <v>107900</v>
      </c>
      <c r="AF66" s="140">
        <v>49900</v>
      </c>
      <c r="AG66" s="140">
        <v>0</v>
      </c>
      <c r="AH66" s="140" t="s">
        <v>158</v>
      </c>
      <c r="AI66" s="140" t="s">
        <v>138</v>
      </c>
      <c r="AJ66" s="140" t="s">
        <v>149</v>
      </c>
    </row>
    <row r="67" spans="1:36" x14ac:dyDescent="0.2">
      <c r="A67" s="140" t="s">
        <v>785</v>
      </c>
      <c r="B67" s="140" t="s">
        <v>707</v>
      </c>
      <c r="C67" s="140" t="s">
        <v>768</v>
      </c>
      <c r="D67" s="140" t="str">
        <f t="shared" ref="D67:D76" si="1">CONCATENATE(C67," ",B67)</f>
        <v>Tecdesk 900 fehér</v>
      </c>
      <c r="E67" s="140">
        <v>22900</v>
      </c>
      <c r="F67" s="140">
        <v>2500</v>
      </c>
      <c r="G67" s="140">
        <v>9900</v>
      </c>
      <c r="H67" s="140" t="s">
        <v>138</v>
      </c>
      <c r="I67" s="140" t="s">
        <v>138</v>
      </c>
      <c r="J67" s="140" t="s">
        <v>138</v>
      </c>
      <c r="K67" s="140">
        <v>0</v>
      </c>
      <c r="L67" s="140" t="s">
        <v>138</v>
      </c>
      <c r="M67" s="140" t="s">
        <v>138</v>
      </c>
      <c r="N67" s="140" t="s">
        <v>138</v>
      </c>
      <c r="O67" s="140" t="s">
        <v>138</v>
      </c>
      <c r="P67" s="140" t="s">
        <v>138</v>
      </c>
      <c r="Q67" s="140" t="s">
        <v>138</v>
      </c>
      <c r="R67" s="140" t="s">
        <v>138</v>
      </c>
      <c r="S67" s="140" t="s">
        <v>138</v>
      </c>
      <c r="T67" s="140" t="s">
        <v>138</v>
      </c>
      <c r="U67" s="140" t="s">
        <v>138</v>
      </c>
      <c r="V67" s="140" t="s">
        <v>138</v>
      </c>
      <c r="W67" s="140" t="s">
        <v>138</v>
      </c>
      <c r="X67" s="140" t="s">
        <v>138</v>
      </c>
      <c r="Y67" s="140" t="s">
        <v>138</v>
      </c>
      <c r="Z67" s="140" t="s">
        <v>138</v>
      </c>
      <c r="AA67" s="140" t="s">
        <v>138</v>
      </c>
      <c r="AB67" s="140" t="s">
        <v>138</v>
      </c>
      <c r="AC67" s="140" t="s">
        <v>138</v>
      </c>
      <c r="AD67" s="140" t="s">
        <v>138</v>
      </c>
      <c r="AE67" s="140" t="s">
        <v>138</v>
      </c>
      <c r="AF67" s="140" t="s">
        <v>138</v>
      </c>
      <c r="AG67" s="140" t="s">
        <v>138</v>
      </c>
      <c r="AH67" s="140" t="s">
        <v>138</v>
      </c>
      <c r="AI67" s="140" t="s">
        <v>138</v>
      </c>
      <c r="AJ67" s="140" t="s">
        <v>158</v>
      </c>
    </row>
    <row r="68" spans="1:36" x14ac:dyDescent="0.2">
      <c r="A68" s="140" t="s">
        <v>785</v>
      </c>
      <c r="B68" s="140" t="s">
        <v>707</v>
      </c>
      <c r="C68" s="140" t="s">
        <v>769</v>
      </c>
      <c r="D68" s="140" t="str">
        <f t="shared" si="1"/>
        <v>Vállalati Mini Bázis fehér</v>
      </c>
      <c r="E68" s="140">
        <v>89900</v>
      </c>
      <c r="F68" s="140" t="s">
        <v>138</v>
      </c>
      <c r="G68" s="140" t="s">
        <v>138</v>
      </c>
      <c r="H68" s="140" t="s">
        <v>138</v>
      </c>
      <c r="I68" s="140" t="s">
        <v>138</v>
      </c>
      <c r="J68" s="140" t="s">
        <v>138</v>
      </c>
      <c r="K68" s="140" t="s">
        <v>138</v>
      </c>
      <c r="L68" s="140" t="s">
        <v>138</v>
      </c>
      <c r="M68" s="140" t="s">
        <v>138</v>
      </c>
      <c r="N68" s="140" t="s">
        <v>138</v>
      </c>
      <c r="O68" s="140" t="s">
        <v>138</v>
      </c>
      <c r="P68" s="140" t="s">
        <v>138</v>
      </c>
      <c r="Q68" s="140" t="s">
        <v>138</v>
      </c>
      <c r="R68" s="140" t="s">
        <v>138</v>
      </c>
      <c r="S68" s="140" t="s">
        <v>138</v>
      </c>
      <c r="T68" s="140" t="s">
        <v>138</v>
      </c>
      <c r="U68" s="140" t="s">
        <v>138</v>
      </c>
      <c r="V68" s="140" t="s">
        <v>138</v>
      </c>
      <c r="W68" s="140" t="s">
        <v>138</v>
      </c>
      <c r="X68" s="140" t="s">
        <v>138</v>
      </c>
      <c r="Y68" s="140" t="s">
        <v>138</v>
      </c>
      <c r="Z68" s="140" t="s">
        <v>138</v>
      </c>
      <c r="AA68" s="140" t="s">
        <v>138</v>
      </c>
      <c r="AB68" s="140" t="s">
        <v>138</v>
      </c>
      <c r="AC68" s="140" t="s">
        <v>138</v>
      </c>
      <c r="AD68" s="140" t="s">
        <v>138</v>
      </c>
      <c r="AE68" s="140" t="s">
        <v>138</v>
      </c>
      <c r="AF68" s="140" t="s">
        <v>138</v>
      </c>
      <c r="AG68" s="140" t="s">
        <v>138</v>
      </c>
      <c r="AH68" s="140" t="s">
        <v>138</v>
      </c>
      <c r="AI68" s="140" t="s">
        <v>138</v>
      </c>
      <c r="AJ68" s="140" t="s">
        <v>158</v>
      </c>
    </row>
    <row r="69" spans="1:36" x14ac:dyDescent="0.2">
      <c r="A69" s="140" t="s">
        <v>785</v>
      </c>
      <c r="B69" s="140" t="s">
        <v>698</v>
      </c>
      <c r="C69" s="140" t="s">
        <v>798</v>
      </c>
      <c r="D69" s="140" t="str">
        <f t="shared" si="1"/>
        <v>Vodafone Smart First fekete</v>
      </c>
      <c r="E69" s="140">
        <v>19900</v>
      </c>
      <c r="F69" s="140">
        <v>2900</v>
      </c>
      <c r="G69" s="140">
        <v>7900</v>
      </c>
      <c r="H69" s="140" t="s">
        <v>138</v>
      </c>
      <c r="I69" s="140">
        <v>0</v>
      </c>
      <c r="J69" s="140">
        <v>0</v>
      </c>
      <c r="K69" s="140">
        <v>0</v>
      </c>
      <c r="L69" s="140" t="s">
        <v>138</v>
      </c>
      <c r="M69" s="140" t="s">
        <v>138</v>
      </c>
      <c r="N69" s="140" t="s">
        <v>138</v>
      </c>
      <c r="O69" s="140" t="s">
        <v>138</v>
      </c>
      <c r="P69" s="140" t="s">
        <v>138</v>
      </c>
      <c r="Q69" s="140" t="s">
        <v>138</v>
      </c>
      <c r="R69" s="140" t="s">
        <v>138</v>
      </c>
      <c r="S69" s="140" t="s">
        <v>138</v>
      </c>
      <c r="T69" s="140" t="s">
        <v>138</v>
      </c>
      <c r="U69" s="140" t="s">
        <v>138</v>
      </c>
      <c r="V69" s="140" t="s">
        <v>138</v>
      </c>
      <c r="W69" s="140" t="s">
        <v>138</v>
      </c>
      <c r="X69" s="140" t="s">
        <v>138</v>
      </c>
      <c r="Y69" s="140" t="s">
        <v>138</v>
      </c>
      <c r="Z69" s="140" t="s">
        <v>138</v>
      </c>
      <c r="AA69" s="140" t="s">
        <v>138</v>
      </c>
      <c r="AB69" s="140" t="s">
        <v>138</v>
      </c>
      <c r="AC69" s="140" t="s">
        <v>138</v>
      </c>
      <c r="AD69" s="140" t="s">
        <v>138</v>
      </c>
      <c r="AE69" s="140">
        <v>0</v>
      </c>
      <c r="AF69" s="140" t="s">
        <v>158</v>
      </c>
      <c r="AG69" s="140" t="s">
        <v>158</v>
      </c>
      <c r="AH69" s="140" t="s">
        <v>158</v>
      </c>
      <c r="AI69" s="140" t="s">
        <v>138</v>
      </c>
      <c r="AJ69" s="140" t="s">
        <v>139</v>
      </c>
    </row>
    <row r="70" spans="1:36" x14ac:dyDescent="0.2">
      <c r="A70" s="140" t="s">
        <v>785</v>
      </c>
      <c r="B70" s="140" t="s">
        <v>707</v>
      </c>
      <c r="C70" s="140" t="s">
        <v>798</v>
      </c>
      <c r="D70" s="140" t="str">
        <f t="shared" si="1"/>
        <v>Vodafone Smart First fehér</v>
      </c>
      <c r="E70" s="140">
        <v>19900</v>
      </c>
      <c r="F70" s="140">
        <v>2900</v>
      </c>
      <c r="G70" s="140">
        <v>7900</v>
      </c>
      <c r="H70" s="140" t="s">
        <v>138</v>
      </c>
      <c r="I70" s="140">
        <v>0</v>
      </c>
      <c r="J70" s="140">
        <v>0</v>
      </c>
      <c r="K70" s="140">
        <v>0</v>
      </c>
      <c r="L70" s="140" t="s">
        <v>138</v>
      </c>
      <c r="M70" s="140" t="s">
        <v>138</v>
      </c>
      <c r="N70" s="140" t="s">
        <v>138</v>
      </c>
      <c r="O70" s="140" t="s">
        <v>138</v>
      </c>
      <c r="P70" s="140" t="s">
        <v>138</v>
      </c>
      <c r="Q70" s="140" t="s">
        <v>138</v>
      </c>
      <c r="R70" s="140" t="s">
        <v>138</v>
      </c>
      <c r="S70" s="140" t="s">
        <v>138</v>
      </c>
      <c r="T70" s="140" t="s">
        <v>138</v>
      </c>
      <c r="U70" s="140" t="s">
        <v>138</v>
      </c>
      <c r="V70" s="140" t="s">
        <v>138</v>
      </c>
      <c r="W70" s="140" t="s">
        <v>138</v>
      </c>
      <c r="X70" s="140" t="s">
        <v>138</v>
      </c>
      <c r="Y70" s="140" t="s">
        <v>138</v>
      </c>
      <c r="Z70" s="140" t="s">
        <v>138</v>
      </c>
      <c r="AA70" s="140" t="s">
        <v>138</v>
      </c>
      <c r="AB70" s="140" t="s">
        <v>138</v>
      </c>
      <c r="AC70" s="140" t="s">
        <v>138</v>
      </c>
      <c r="AD70" s="140" t="s">
        <v>138</v>
      </c>
      <c r="AE70" s="140">
        <v>0</v>
      </c>
      <c r="AF70" s="140" t="s">
        <v>158</v>
      </c>
      <c r="AG70" s="140" t="s">
        <v>158</v>
      </c>
      <c r="AH70" s="140" t="s">
        <v>158</v>
      </c>
      <c r="AI70" s="140" t="s">
        <v>138</v>
      </c>
      <c r="AJ70" s="140" t="s">
        <v>139</v>
      </c>
    </row>
    <row r="71" spans="1:36" x14ac:dyDescent="0.2">
      <c r="A71" s="140" t="s">
        <v>785</v>
      </c>
      <c r="B71" s="140" t="s">
        <v>698</v>
      </c>
      <c r="C71" s="140" t="s">
        <v>771</v>
      </c>
      <c r="D71" s="140" t="str">
        <f t="shared" si="1"/>
        <v>Vodafone Smart Grand fekete</v>
      </c>
      <c r="E71" s="140">
        <v>24900</v>
      </c>
      <c r="F71" s="140">
        <v>4900</v>
      </c>
      <c r="G71" s="140">
        <v>9900</v>
      </c>
      <c r="H71" s="140" t="s">
        <v>138</v>
      </c>
      <c r="I71" s="140">
        <v>0</v>
      </c>
      <c r="J71" s="140">
        <v>0</v>
      </c>
      <c r="K71" s="140">
        <v>0</v>
      </c>
      <c r="L71" s="140" t="s">
        <v>138</v>
      </c>
      <c r="M71" s="140" t="s">
        <v>138</v>
      </c>
      <c r="N71" s="140" t="s">
        <v>138</v>
      </c>
      <c r="O71" s="140" t="s">
        <v>138</v>
      </c>
      <c r="P71" s="140" t="s">
        <v>138</v>
      </c>
      <c r="Q71" s="140" t="s">
        <v>138</v>
      </c>
      <c r="R71" s="140" t="s">
        <v>138</v>
      </c>
      <c r="S71" s="140" t="s">
        <v>138</v>
      </c>
      <c r="T71" s="140" t="s">
        <v>138</v>
      </c>
      <c r="U71" s="140" t="s">
        <v>138</v>
      </c>
      <c r="V71" s="140" t="s">
        <v>138</v>
      </c>
      <c r="W71" s="140" t="s">
        <v>138</v>
      </c>
      <c r="X71" s="140" t="s">
        <v>138</v>
      </c>
      <c r="Y71" s="140" t="s">
        <v>138</v>
      </c>
      <c r="Z71" s="140" t="s">
        <v>138</v>
      </c>
      <c r="AA71" s="140" t="s">
        <v>138</v>
      </c>
      <c r="AB71" s="140" t="s">
        <v>138</v>
      </c>
      <c r="AC71" s="140" t="s">
        <v>138</v>
      </c>
      <c r="AD71" s="140" t="s">
        <v>138</v>
      </c>
      <c r="AE71" s="140">
        <v>0</v>
      </c>
      <c r="AF71" s="140" t="s">
        <v>158</v>
      </c>
      <c r="AG71" s="140" t="s">
        <v>158</v>
      </c>
      <c r="AH71" s="140" t="s">
        <v>158</v>
      </c>
      <c r="AI71" s="140" t="s">
        <v>138</v>
      </c>
      <c r="AJ71" s="140" t="s">
        <v>139</v>
      </c>
    </row>
    <row r="72" spans="1:36" x14ac:dyDescent="0.2">
      <c r="A72" s="140" t="s">
        <v>785</v>
      </c>
      <c r="B72" s="140" t="s">
        <v>703</v>
      </c>
      <c r="C72" s="140" t="s">
        <v>799</v>
      </c>
      <c r="D72" s="140" t="str">
        <f t="shared" si="1"/>
        <v>Vodafone Smart Prime ezüst</v>
      </c>
      <c r="E72" s="140">
        <v>39900</v>
      </c>
      <c r="F72" s="140">
        <v>19900</v>
      </c>
      <c r="G72" s="140">
        <v>24900</v>
      </c>
      <c r="H72" s="140" t="s">
        <v>138</v>
      </c>
      <c r="I72" s="140">
        <v>12900</v>
      </c>
      <c r="J72" s="140">
        <v>7900</v>
      </c>
      <c r="K72" s="140">
        <v>0</v>
      </c>
      <c r="L72" s="140" t="s">
        <v>138</v>
      </c>
      <c r="M72" s="140" t="s">
        <v>138</v>
      </c>
      <c r="N72" s="140" t="s">
        <v>138</v>
      </c>
      <c r="O72" s="140" t="s">
        <v>138</v>
      </c>
      <c r="P72" s="140" t="s">
        <v>138</v>
      </c>
      <c r="Q72" s="140" t="s">
        <v>138</v>
      </c>
      <c r="R72" s="140" t="s">
        <v>138</v>
      </c>
      <c r="S72" s="140" t="s">
        <v>138</v>
      </c>
      <c r="T72" s="140" t="s">
        <v>138</v>
      </c>
      <c r="U72" s="140" t="s">
        <v>138</v>
      </c>
      <c r="V72" s="140" t="s">
        <v>138</v>
      </c>
      <c r="W72" s="140" t="s">
        <v>138</v>
      </c>
      <c r="X72" s="140" t="s">
        <v>138</v>
      </c>
      <c r="Y72" s="140" t="s">
        <v>138</v>
      </c>
      <c r="Z72" s="140" t="s">
        <v>138</v>
      </c>
      <c r="AA72" s="140" t="s">
        <v>138</v>
      </c>
      <c r="AB72" s="140" t="s">
        <v>138</v>
      </c>
      <c r="AC72" s="140" t="s">
        <v>138</v>
      </c>
      <c r="AD72" s="140" t="s">
        <v>138</v>
      </c>
      <c r="AE72" s="140">
        <v>0</v>
      </c>
      <c r="AF72" s="140" t="s">
        <v>158</v>
      </c>
      <c r="AG72" s="140" t="s">
        <v>158</v>
      </c>
      <c r="AH72" s="140" t="s">
        <v>158</v>
      </c>
      <c r="AI72" s="140" t="s">
        <v>138</v>
      </c>
      <c r="AJ72" s="140" t="s">
        <v>139</v>
      </c>
    </row>
    <row r="73" spans="1:36" x14ac:dyDescent="0.2">
      <c r="A73" s="140" t="s">
        <v>785</v>
      </c>
      <c r="B73" s="140" t="s">
        <v>698</v>
      </c>
      <c r="C73" s="140" t="s">
        <v>775</v>
      </c>
      <c r="D73" s="140" t="str">
        <f t="shared" si="1"/>
        <v>Vodafone Smart Speed fekete</v>
      </c>
      <c r="E73" s="140">
        <v>29900</v>
      </c>
      <c r="F73" s="140">
        <v>9900</v>
      </c>
      <c r="G73" s="140">
        <v>14900</v>
      </c>
      <c r="H73" s="140" t="s">
        <v>138</v>
      </c>
      <c r="I73" s="140">
        <v>2900</v>
      </c>
      <c r="J73" s="140">
        <v>0</v>
      </c>
      <c r="K73" s="140">
        <v>0</v>
      </c>
      <c r="L73" s="140" t="s">
        <v>138</v>
      </c>
      <c r="M73" s="140" t="s">
        <v>138</v>
      </c>
      <c r="N73" s="140" t="s">
        <v>138</v>
      </c>
      <c r="O73" s="140" t="s">
        <v>138</v>
      </c>
      <c r="P73" s="140" t="s">
        <v>138</v>
      </c>
      <c r="Q73" s="140" t="s">
        <v>138</v>
      </c>
      <c r="R73" s="140" t="s">
        <v>138</v>
      </c>
      <c r="S73" s="140" t="s">
        <v>138</v>
      </c>
      <c r="T73" s="140" t="s">
        <v>138</v>
      </c>
      <c r="U73" s="140" t="s">
        <v>138</v>
      </c>
      <c r="V73" s="140" t="s">
        <v>138</v>
      </c>
      <c r="W73" s="140" t="s">
        <v>138</v>
      </c>
      <c r="X73" s="140" t="s">
        <v>138</v>
      </c>
      <c r="Y73" s="140" t="s">
        <v>138</v>
      </c>
      <c r="Z73" s="140" t="s">
        <v>138</v>
      </c>
      <c r="AA73" s="140" t="s">
        <v>138</v>
      </c>
      <c r="AB73" s="140" t="s">
        <v>138</v>
      </c>
      <c r="AC73" s="140" t="s">
        <v>138</v>
      </c>
      <c r="AD73" s="140" t="s">
        <v>138</v>
      </c>
      <c r="AE73" s="140">
        <v>0</v>
      </c>
      <c r="AF73" s="140" t="s">
        <v>158</v>
      </c>
      <c r="AG73" s="140" t="s">
        <v>158</v>
      </c>
      <c r="AH73" s="140" t="s">
        <v>158</v>
      </c>
      <c r="AI73" s="140" t="s">
        <v>138</v>
      </c>
      <c r="AJ73" s="140" t="s">
        <v>139</v>
      </c>
    </row>
    <row r="74" spans="1:36" x14ac:dyDescent="0.2">
      <c r="A74" s="140" t="s">
        <v>785</v>
      </c>
      <c r="B74" s="140" t="s">
        <v>698</v>
      </c>
      <c r="C74" s="140" t="s">
        <v>776</v>
      </c>
      <c r="D74" s="140" t="str">
        <f t="shared" si="1"/>
        <v>Vodafone Smart Tab 3G fekete</v>
      </c>
      <c r="E74" s="140">
        <v>29900</v>
      </c>
      <c r="F74" s="140" t="s">
        <v>138</v>
      </c>
      <c r="G74" s="140" t="s">
        <v>138</v>
      </c>
      <c r="H74" s="140" t="s">
        <v>138</v>
      </c>
      <c r="I74" s="140" t="s">
        <v>138</v>
      </c>
      <c r="J74" s="140" t="s">
        <v>138</v>
      </c>
      <c r="K74" s="140" t="s">
        <v>138</v>
      </c>
      <c r="L74" s="140" t="s">
        <v>138</v>
      </c>
      <c r="M74" s="140" t="s">
        <v>138</v>
      </c>
      <c r="N74" s="140" t="s">
        <v>138</v>
      </c>
      <c r="O74" s="140" t="s">
        <v>138</v>
      </c>
      <c r="P74" s="140" t="s">
        <v>138</v>
      </c>
      <c r="Q74" s="140" t="s">
        <v>138</v>
      </c>
      <c r="R74" s="140" t="s">
        <v>138</v>
      </c>
      <c r="S74" s="140" t="s">
        <v>138</v>
      </c>
      <c r="T74" s="140" t="s">
        <v>138</v>
      </c>
      <c r="U74" s="140" t="s">
        <v>138</v>
      </c>
      <c r="V74" s="140" t="s">
        <v>138</v>
      </c>
      <c r="W74" s="140" t="s">
        <v>138</v>
      </c>
      <c r="X74" s="140" t="s">
        <v>138</v>
      </c>
      <c r="Y74" s="140" t="s">
        <v>138</v>
      </c>
      <c r="Z74" s="140" t="s">
        <v>138</v>
      </c>
      <c r="AA74" s="140" t="s">
        <v>138</v>
      </c>
      <c r="AB74" s="140">
        <v>0</v>
      </c>
      <c r="AC74" s="140">
        <v>3900</v>
      </c>
      <c r="AD74" s="140" t="s">
        <v>138</v>
      </c>
      <c r="AE74" s="140" t="s">
        <v>138</v>
      </c>
      <c r="AF74" s="140" t="s">
        <v>138</v>
      </c>
      <c r="AG74" s="140" t="s">
        <v>138</v>
      </c>
      <c r="AH74" s="140" t="s">
        <v>138</v>
      </c>
      <c r="AI74" s="140">
        <v>0</v>
      </c>
      <c r="AJ74" s="140" t="s">
        <v>158</v>
      </c>
    </row>
    <row r="75" spans="1:36" x14ac:dyDescent="0.2">
      <c r="A75" s="140" t="s">
        <v>785</v>
      </c>
      <c r="B75" s="140" t="s">
        <v>698</v>
      </c>
      <c r="C75" s="140" t="s">
        <v>777</v>
      </c>
      <c r="D75" s="140" t="str">
        <f t="shared" si="1"/>
        <v>Vodafone Tab Prime (10") fekete</v>
      </c>
      <c r="E75" s="140">
        <v>74900</v>
      </c>
      <c r="F75" s="140" t="s">
        <v>138</v>
      </c>
      <c r="G75" s="140" t="s">
        <v>138</v>
      </c>
      <c r="H75" s="140" t="s">
        <v>138</v>
      </c>
      <c r="I75" s="140" t="s">
        <v>138</v>
      </c>
      <c r="J75" s="140" t="s">
        <v>138</v>
      </c>
      <c r="K75" s="140" t="s">
        <v>138</v>
      </c>
      <c r="L75" s="140" t="s">
        <v>138</v>
      </c>
      <c r="M75" s="140" t="s">
        <v>138</v>
      </c>
      <c r="N75" s="140" t="s">
        <v>138</v>
      </c>
      <c r="O75" s="140" t="s">
        <v>138</v>
      </c>
      <c r="P75" s="140" t="s">
        <v>138</v>
      </c>
      <c r="Q75" s="140" t="s">
        <v>138</v>
      </c>
      <c r="R75" s="140" t="s">
        <v>138</v>
      </c>
      <c r="S75" s="140" t="s">
        <v>138</v>
      </c>
      <c r="T75" s="140" t="s">
        <v>138</v>
      </c>
      <c r="U75" s="140" t="s">
        <v>138</v>
      </c>
      <c r="V75" s="140" t="s">
        <v>138</v>
      </c>
      <c r="W75" s="140" t="s">
        <v>138</v>
      </c>
      <c r="X75" s="140" t="s">
        <v>138</v>
      </c>
      <c r="Y75" s="140" t="s">
        <v>138</v>
      </c>
      <c r="Z75" s="140" t="s">
        <v>138</v>
      </c>
      <c r="AA75" s="140">
        <v>0</v>
      </c>
      <c r="AB75" s="140">
        <v>14900</v>
      </c>
      <c r="AC75" s="140">
        <v>34900</v>
      </c>
      <c r="AD75" s="140" t="s">
        <v>138</v>
      </c>
      <c r="AE75" s="140" t="s">
        <v>138</v>
      </c>
      <c r="AF75" s="140" t="s">
        <v>138</v>
      </c>
      <c r="AG75" s="140" t="s">
        <v>138</v>
      </c>
      <c r="AH75" s="140" t="s">
        <v>138</v>
      </c>
      <c r="AI75" s="140" t="s">
        <v>138</v>
      </c>
      <c r="AJ75" s="140" t="s">
        <v>158</v>
      </c>
    </row>
    <row r="76" spans="1:36" x14ac:dyDescent="0.2">
      <c r="A76" s="140" t="s">
        <v>785</v>
      </c>
      <c r="B76" s="140" t="s">
        <v>700</v>
      </c>
      <c r="C76" s="140" t="s">
        <v>778</v>
      </c>
      <c r="D76" s="140" t="str">
        <f t="shared" si="1"/>
        <v>Vodafone Tab Speed szürke</v>
      </c>
      <c r="E76" s="140">
        <v>49900</v>
      </c>
      <c r="F76" s="140" t="s">
        <v>138</v>
      </c>
      <c r="G76" s="140" t="s">
        <v>138</v>
      </c>
      <c r="H76" s="140" t="s">
        <v>138</v>
      </c>
      <c r="I76" s="140" t="s">
        <v>138</v>
      </c>
      <c r="J76" s="140" t="s">
        <v>138</v>
      </c>
      <c r="K76" s="140" t="s">
        <v>138</v>
      </c>
      <c r="L76" s="140" t="s">
        <v>138</v>
      </c>
      <c r="M76" s="140" t="s">
        <v>138</v>
      </c>
      <c r="N76" s="140" t="s">
        <v>138</v>
      </c>
      <c r="O76" s="140" t="s">
        <v>138</v>
      </c>
      <c r="P76" s="140" t="s">
        <v>138</v>
      </c>
      <c r="Q76" s="140" t="s">
        <v>138</v>
      </c>
      <c r="R76" s="140" t="s">
        <v>138</v>
      </c>
      <c r="S76" s="140" t="s">
        <v>138</v>
      </c>
      <c r="T76" s="140" t="s">
        <v>138</v>
      </c>
      <c r="U76" s="140" t="s">
        <v>138</v>
      </c>
      <c r="V76" s="140" t="s">
        <v>138</v>
      </c>
      <c r="W76" s="140" t="s">
        <v>138</v>
      </c>
      <c r="X76" s="140" t="s">
        <v>138</v>
      </c>
      <c r="Y76" s="140" t="s">
        <v>138</v>
      </c>
      <c r="Z76" s="140" t="s">
        <v>138</v>
      </c>
      <c r="AA76" s="140" t="s">
        <v>138</v>
      </c>
      <c r="AB76" s="140">
        <v>0</v>
      </c>
      <c r="AC76" s="140">
        <v>24900</v>
      </c>
      <c r="AD76" s="140" t="s">
        <v>138</v>
      </c>
      <c r="AE76" s="140" t="s">
        <v>138</v>
      </c>
      <c r="AF76" s="140" t="s">
        <v>138</v>
      </c>
      <c r="AG76" s="140" t="s">
        <v>138</v>
      </c>
      <c r="AH76" s="140" t="s">
        <v>138</v>
      </c>
      <c r="AI76" s="140" t="s">
        <v>138</v>
      </c>
      <c r="AJ76" s="140" t="s">
        <v>139</v>
      </c>
    </row>
  </sheetData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6"/>
  <dimension ref="A1:X28"/>
  <sheetViews>
    <sheetView showGridLines="0" workbookViewId="0">
      <selection activeCell="A3" sqref="A3:A28"/>
    </sheetView>
  </sheetViews>
  <sheetFormatPr defaultColWidth="9.140625" defaultRowHeight="14.25" x14ac:dyDescent="0.2"/>
  <cols>
    <col min="1" max="1" width="74" style="1" customWidth="1"/>
    <col min="2" max="2" width="22.85546875" style="1" bestFit="1" customWidth="1"/>
    <col min="3" max="3" width="23.85546875" style="1" bestFit="1" customWidth="1"/>
    <col min="4" max="4" width="22.5703125" style="1" bestFit="1" customWidth="1"/>
    <col min="5" max="5" width="22" style="1" bestFit="1" customWidth="1"/>
    <col min="6" max="6" width="23" style="1" bestFit="1" customWidth="1"/>
    <col min="7" max="7" width="21.85546875" style="1" bestFit="1" customWidth="1"/>
    <col min="8" max="8" width="22.5703125" style="1" bestFit="1" customWidth="1"/>
    <col min="9" max="9" width="23.5703125" style="1" bestFit="1" customWidth="1"/>
    <col min="10" max="10" width="22.42578125" style="1" bestFit="1" customWidth="1"/>
    <col min="11" max="11" width="22.5703125" style="1" bestFit="1" customWidth="1"/>
    <col min="12" max="12" width="23.5703125" style="1" bestFit="1" customWidth="1"/>
    <col min="13" max="13" width="27.140625" style="1" bestFit="1" customWidth="1"/>
    <col min="14" max="14" width="22.42578125" style="1" bestFit="1" customWidth="1"/>
    <col min="15" max="15" width="27.42578125" style="1" bestFit="1" customWidth="1"/>
    <col min="16" max="16" width="27.140625" style="1" bestFit="1" customWidth="1"/>
    <col min="17" max="17" width="28.140625" style="1" bestFit="1" customWidth="1"/>
    <col min="18" max="18" width="31.85546875" style="1" bestFit="1" customWidth="1"/>
    <col min="19" max="19" width="27.140625" style="1" bestFit="1" customWidth="1"/>
    <col min="20" max="20" width="32.140625" style="1" bestFit="1" customWidth="1"/>
    <col min="21" max="21" width="12.140625" style="1" bestFit="1" customWidth="1"/>
    <col min="22" max="22" width="18.85546875" style="1" bestFit="1" customWidth="1"/>
    <col min="23" max="16384" width="9.140625" style="1"/>
  </cols>
  <sheetData>
    <row r="1" spans="1:24" ht="20.25" x14ac:dyDescent="0.2">
      <c r="A1" s="24" t="s">
        <v>800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x14ac:dyDescent="0.2">
      <c r="A2" s="26"/>
      <c r="B2" s="26" t="s">
        <v>527</v>
      </c>
      <c r="C2" s="26" t="s">
        <v>534</v>
      </c>
      <c r="D2" s="26" t="s">
        <v>543</v>
      </c>
      <c r="E2" s="26" t="s">
        <v>550</v>
      </c>
      <c r="F2" s="26" t="s">
        <v>555</v>
      </c>
      <c r="G2" s="26" t="s">
        <v>557</v>
      </c>
      <c r="H2" s="26" t="s">
        <v>561</v>
      </c>
      <c r="I2" s="26" t="s">
        <v>564</v>
      </c>
      <c r="J2" s="26" t="s">
        <v>569</v>
      </c>
      <c r="K2" s="26" t="s">
        <v>573</v>
      </c>
      <c r="L2" s="26" t="s">
        <v>577</v>
      </c>
      <c r="M2" s="26" t="s">
        <v>583</v>
      </c>
      <c r="N2" s="26" t="s">
        <v>589</v>
      </c>
      <c r="O2" s="26" t="s">
        <v>592</v>
      </c>
      <c r="P2" s="26" t="s">
        <v>595</v>
      </c>
      <c r="Q2" s="26" t="s">
        <v>597</v>
      </c>
      <c r="R2" s="26" t="s">
        <v>599</v>
      </c>
      <c r="S2" s="26" t="s">
        <v>601</v>
      </c>
      <c r="T2" s="26" t="s">
        <v>602</v>
      </c>
      <c r="U2" s="26" t="s">
        <v>124</v>
      </c>
      <c r="V2" s="27" t="s">
        <v>134</v>
      </c>
    </row>
    <row r="3" spans="1:24" x14ac:dyDescent="0.2">
      <c r="A3" s="111" t="s">
        <v>801</v>
      </c>
      <c r="B3" s="28" t="s">
        <v>138</v>
      </c>
      <c r="C3" s="28" t="s">
        <v>138</v>
      </c>
      <c r="D3" s="28" t="s">
        <v>138</v>
      </c>
      <c r="E3" s="28" t="s">
        <v>138</v>
      </c>
      <c r="F3" s="28" t="s">
        <v>138</v>
      </c>
      <c r="G3" s="28" t="s">
        <v>138</v>
      </c>
      <c r="H3" s="28" t="s">
        <v>138</v>
      </c>
      <c r="I3" s="28" t="s">
        <v>138</v>
      </c>
      <c r="J3" s="28" t="s">
        <v>138</v>
      </c>
      <c r="K3" s="28" t="s">
        <v>138</v>
      </c>
      <c r="L3" s="28" t="s">
        <v>138</v>
      </c>
      <c r="M3" s="28">
        <v>0</v>
      </c>
      <c r="N3" s="28" t="s">
        <v>138</v>
      </c>
      <c r="O3" s="28" t="s">
        <v>138</v>
      </c>
      <c r="P3" s="28" t="s">
        <v>138</v>
      </c>
      <c r="Q3" s="28" t="s">
        <v>138</v>
      </c>
      <c r="R3" s="28">
        <v>0</v>
      </c>
      <c r="S3" s="28" t="s">
        <v>138</v>
      </c>
      <c r="T3" s="28" t="s">
        <v>138</v>
      </c>
      <c r="U3" s="28">
        <f>55900+6900</f>
        <v>62800</v>
      </c>
      <c r="V3" s="29" t="s">
        <v>149</v>
      </c>
      <c r="W3" s="1" t="s">
        <v>802</v>
      </c>
      <c r="X3" s="1" t="s">
        <v>803</v>
      </c>
    </row>
    <row r="4" spans="1:24" x14ac:dyDescent="0.2">
      <c r="A4" s="111" t="s">
        <v>804</v>
      </c>
      <c r="B4" s="28" t="s">
        <v>138</v>
      </c>
      <c r="C4" s="28" t="s">
        <v>138</v>
      </c>
      <c r="D4" s="28" t="s">
        <v>138</v>
      </c>
      <c r="E4" s="28" t="s">
        <v>138</v>
      </c>
      <c r="F4" s="28" t="s">
        <v>138</v>
      </c>
      <c r="G4" s="28" t="s">
        <v>138</v>
      </c>
      <c r="H4" s="28" t="s">
        <v>138</v>
      </c>
      <c r="I4" s="28" t="s">
        <v>138</v>
      </c>
      <c r="J4" s="28" t="s">
        <v>138</v>
      </c>
      <c r="K4" s="28" t="s">
        <v>138</v>
      </c>
      <c r="L4" s="28" t="s">
        <v>138</v>
      </c>
      <c r="M4" s="28">
        <v>0</v>
      </c>
      <c r="N4" s="28" t="s">
        <v>138</v>
      </c>
      <c r="O4" s="28" t="s">
        <v>138</v>
      </c>
      <c r="P4" s="28" t="s">
        <v>138</v>
      </c>
      <c r="Q4" s="28" t="s">
        <v>138</v>
      </c>
      <c r="R4" s="28">
        <v>0</v>
      </c>
      <c r="S4" s="28" t="s">
        <v>138</v>
      </c>
      <c r="T4" s="28" t="s">
        <v>138</v>
      </c>
      <c r="U4" s="28">
        <f>71900+6900</f>
        <v>78800</v>
      </c>
      <c r="V4" s="29" t="s">
        <v>149</v>
      </c>
      <c r="W4" s="1" t="s">
        <v>802</v>
      </c>
      <c r="X4" s="1" t="s">
        <v>803</v>
      </c>
    </row>
    <row r="5" spans="1:24" x14ac:dyDescent="0.2">
      <c r="A5" s="1" t="s">
        <v>805</v>
      </c>
      <c r="B5" s="28" t="s">
        <v>138</v>
      </c>
      <c r="C5" s="28" t="s">
        <v>138</v>
      </c>
      <c r="D5" s="28">
        <v>0</v>
      </c>
      <c r="E5" s="28" t="s">
        <v>138</v>
      </c>
      <c r="F5" s="28" t="s">
        <v>138</v>
      </c>
      <c r="G5" s="28">
        <v>0</v>
      </c>
      <c r="H5" s="28" t="s">
        <v>138</v>
      </c>
      <c r="I5" s="28" t="s">
        <v>138</v>
      </c>
      <c r="J5" s="28">
        <v>0</v>
      </c>
      <c r="K5" s="28" t="s">
        <v>138</v>
      </c>
      <c r="L5" s="28" t="s">
        <v>138</v>
      </c>
      <c r="M5" s="28" t="s">
        <v>138</v>
      </c>
      <c r="N5" s="28" t="s">
        <v>138</v>
      </c>
      <c r="O5" s="28" t="s">
        <v>138</v>
      </c>
      <c r="P5" s="28" t="s">
        <v>138</v>
      </c>
      <c r="Q5" s="28" t="s">
        <v>138</v>
      </c>
      <c r="R5" s="28" t="s">
        <v>138</v>
      </c>
      <c r="S5" s="28" t="s">
        <v>138</v>
      </c>
      <c r="T5" s="28" t="s">
        <v>138</v>
      </c>
      <c r="U5" s="28">
        <v>229900</v>
      </c>
      <c r="V5" s="29" t="s">
        <v>149</v>
      </c>
      <c r="W5" s="1" t="s">
        <v>806</v>
      </c>
      <c r="X5" s="1" t="s">
        <v>807</v>
      </c>
    </row>
    <row r="6" spans="1:24" x14ac:dyDescent="0.2">
      <c r="A6" s="111" t="s">
        <v>808</v>
      </c>
      <c r="B6" s="28" t="s">
        <v>138</v>
      </c>
      <c r="C6" s="28" t="s">
        <v>138</v>
      </c>
      <c r="D6" s="28" t="s">
        <v>138</v>
      </c>
      <c r="E6" s="28" t="s">
        <v>138</v>
      </c>
      <c r="F6" s="28" t="s">
        <v>138</v>
      </c>
      <c r="G6" s="28" t="s">
        <v>138</v>
      </c>
      <c r="H6" s="28" t="s">
        <v>138</v>
      </c>
      <c r="I6" s="28" t="s">
        <v>138</v>
      </c>
      <c r="J6" s="28" t="s">
        <v>138</v>
      </c>
      <c r="K6" s="28" t="s">
        <v>138</v>
      </c>
      <c r="L6" s="28" t="s">
        <v>138</v>
      </c>
      <c r="M6" s="28" t="s">
        <v>138</v>
      </c>
      <c r="N6" s="28">
        <v>0</v>
      </c>
      <c r="O6" s="28" t="s">
        <v>138</v>
      </c>
      <c r="P6" s="28" t="s">
        <v>138</v>
      </c>
      <c r="Q6" s="28" t="s">
        <v>138</v>
      </c>
      <c r="R6" s="28" t="s">
        <v>138</v>
      </c>
      <c r="S6" s="28">
        <v>0</v>
      </c>
      <c r="T6" s="28" t="s">
        <v>138</v>
      </c>
      <c r="U6" s="28">
        <v>204800</v>
      </c>
      <c r="V6" s="29" t="s">
        <v>149</v>
      </c>
      <c r="W6" s="1" t="s">
        <v>806</v>
      </c>
      <c r="X6" s="1" t="s">
        <v>803</v>
      </c>
    </row>
    <row r="7" spans="1:24" x14ac:dyDescent="0.2">
      <c r="A7" s="111" t="s">
        <v>809</v>
      </c>
      <c r="B7" s="28" t="s">
        <v>138</v>
      </c>
      <c r="C7" s="28" t="s">
        <v>138</v>
      </c>
      <c r="D7" s="28" t="s">
        <v>138</v>
      </c>
      <c r="E7" s="28" t="s">
        <v>138</v>
      </c>
      <c r="F7" s="28" t="s">
        <v>138</v>
      </c>
      <c r="G7" s="28" t="s">
        <v>138</v>
      </c>
      <c r="H7" s="28" t="s">
        <v>138</v>
      </c>
      <c r="I7" s="28" t="s">
        <v>138</v>
      </c>
      <c r="J7" s="28" t="s">
        <v>138</v>
      </c>
      <c r="K7" s="28" t="s">
        <v>138</v>
      </c>
      <c r="L7" s="28" t="s">
        <v>138</v>
      </c>
      <c r="M7" s="28" t="s">
        <v>138</v>
      </c>
      <c r="N7" s="28">
        <v>0</v>
      </c>
      <c r="O7" s="28" t="s">
        <v>138</v>
      </c>
      <c r="P7" s="28" t="s">
        <v>138</v>
      </c>
      <c r="Q7" s="28" t="s">
        <v>138</v>
      </c>
      <c r="R7" s="28" t="s">
        <v>138</v>
      </c>
      <c r="S7" s="28">
        <v>0</v>
      </c>
      <c r="T7" s="28" t="s">
        <v>138</v>
      </c>
      <c r="U7" s="28">
        <v>204800</v>
      </c>
      <c r="V7" s="29" t="s">
        <v>149</v>
      </c>
      <c r="W7" s="1" t="s">
        <v>806</v>
      </c>
      <c r="X7" s="1" t="s">
        <v>803</v>
      </c>
    </row>
    <row r="8" spans="1:24" x14ac:dyDescent="0.2">
      <c r="A8" s="1" t="s">
        <v>810</v>
      </c>
      <c r="B8" s="28" t="s">
        <v>138</v>
      </c>
      <c r="C8" s="28" t="s">
        <v>138</v>
      </c>
      <c r="D8" s="28" t="s">
        <v>138</v>
      </c>
      <c r="E8" s="28" t="s">
        <v>138</v>
      </c>
      <c r="F8" s="28" t="s">
        <v>138</v>
      </c>
      <c r="G8" s="28" t="s">
        <v>138</v>
      </c>
      <c r="H8" s="28" t="s">
        <v>138</v>
      </c>
      <c r="I8" s="28" t="s">
        <v>138</v>
      </c>
      <c r="J8" s="28" t="s">
        <v>138</v>
      </c>
      <c r="K8" s="28" t="s">
        <v>138</v>
      </c>
      <c r="L8" s="28" t="s">
        <v>138</v>
      </c>
      <c r="M8" s="28" t="s">
        <v>138</v>
      </c>
      <c r="N8" s="28" t="s">
        <v>138</v>
      </c>
      <c r="O8" s="28">
        <v>0</v>
      </c>
      <c r="P8" s="28" t="s">
        <v>138</v>
      </c>
      <c r="Q8" s="28" t="s">
        <v>138</v>
      </c>
      <c r="R8" s="28" t="s">
        <v>138</v>
      </c>
      <c r="S8" s="28" t="s">
        <v>138</v>
      </c>
      <c r="T8" s="28">
        <v>0</v>
      </c>
      <c r="U8" s="28">
        <v>479800</v>
      </c>
      <c r="V8" s="29" t="s">
        <v>149</v>
      </c>
      <c r="W8" s="1" t="s">
        <v>811</v>
      </c>
      <c r="X8" s="1" t="s">
        <v>803</v>
      </c>
    </row>
    <row r="9" spans="1:24" x14ac:dyDescent="0.2">
      <c r="A9" s="1" t="s">
        <v>812</v>
      </c>
      <c r="B9" s="28" t="s">
        <v>138</v>
      </c>
      <c r="C9" s="28" t="s">
        <v>138</v>
      </c>
      <c r="D9" s="28" t="s">
        <v>138</v>
      </c>
      <c r="E9" s="28" t="s">
        <v>138</v>
      </c>
      <c r="F9" s="28" t="s">
        <v>138</v>
      </c>
      <c r="G9" s="28" t="s">
        <v>138</v>
      </c>
      <c r="H9" s="28" t="s">
        <v>138</v>
      </c>
      <c r="I9" s="28" t="s">
        <v>138</v>
      </c>
      <c r="J9" s="28" t="s">
        <v>138</v>
      </c>
      <c r="K9" s="28" t="s">
        <v>138</v>
      </c>
      <c r="L9" s="28" t="s">
        <v>138</v>
      </c>
      <c r="M9" s="28" t="s">
        <v>138</v>
      </c>
      <c r="N9" s="28" t="s">
        <v>138</v>
      </c>
      <c r="O9" s="28">
        <v>0</v>
      </c>
      <c r="P9" s="28" t="s">
        <v>138</v>
      </c>
      <c r="Q9" s="28" t="s">
        <v>138</v>
      </c>
      <c r="R9" s="28" t="s">
        <v>138</v>
      </c>
      <c r="S9" s="28" t="s">
        <v>138</v>
      </c>
      <c r="T9" s="28">
        <v>0</v>
      </c>
      <c r="U9" s="28">
        <v>479800</v>
      </c>
      <c r="V9" s="29" t="s">
        <v>149</v>
      </c>
      <c r="W9" s="1" t="s">
        <v>811</v>
      </c>
      <c r="X9" s="1" t="s">
        <v>803</v>
      </c>
    </row>
    <row r="10" spans="1:24" x14ac:dyDescent="0.2">
      <c r="A10" s="1" t="s">
        <v>813</v>
      </c>
      <c r="B10" s="28" t="s">
        <v>138</v>
      </c>
      <c r="C10" s="28" t="s">
        <v>138</v>
      </c>
      <c r="D10" s="28" t="s">
        <v>138</v>
      </c>
      <c r="E10" s="28" t="s">
        <v>138</v>
      </c>
      <c r="F10" s="28" t="s">
        <v>138</v>
      </c>
      <c r="G10" s="28" t="s">
        <v>138</v>
      </c>
      <c r="H10" s="28" t="s">
        <v>138</v>
      </c>
      <c r="I10" s="28" t="s">
        <v>138</v>
      </c>
      <c r="J10" s="28" t="s">
        <v>138</v>
      </c>
      <c r="K10" s="28" t="s">
        <v>138</v>
      </c>
      <c r="L10" s="28" t="s">
        <v>138</v>
      </c>
      <c r="M10" s="28" t="s">
        <v>138</v>
      </c>
      <c r="N10" s="28" t="s">
        <v>138</v>
      </c>
      <c r="O10" s="28">
        <v>0</v>
      </c>
      <c r="P10" s="28" t="s">
        <v>138</v>
      </c>
      <c r="Q10" s="28" t="s">
        <v>138</v>
      </c>
      <c r="R10" s="28" t="s">
        <v>138</v>
      </c>
      <c r="S10" s="28" t="s">
        <v>138</v>
      </c>
      <c r="T10" s="28">
        <v>0</v>
      </c>
      <c r="U10" s="28">
        <v>479800</v>
      </c>
      <c r="V10" s="29" t="s">
        <v>149</v>
      </c>
      <c r="W10" s="1" t="s">
        <v>811</v>
      </c>
      <c r="X10" s="1" t="s">
        <v>803</v>
      </c>
    </row>
    <row r="11" spans="1:24" x14ac:dyDescent="0.2">
      <c r="A11" s="1" t="s">
        <v>814</v>
      </c>
      <c r="B11" s="28" t="s">
        <v>138</v>
      </c>
      <c r="C11" s="28" t="s">
        <v>138</v>
      </c>
      <c r="D11" s="28" t="s">
        <v>138</v>
      </c>
      <c r="E11" s="28" t="s">
        <v>138</v>
      </c>
      <c r="F11" s="28" t="s">
        <v>138</v>
      </c>
      <c r="G11" s="28" t="s">
        <v>138</v>
      </c>
      <c r="H11" s="28" t="s">
        <v>138</v>
      </c>
      <c r="I11" s="28" t="s">
        <v>138</v>
      </c>
      <c r="J11" s="28" t="s">
        <v>138</v>
      </c>
      <c r="K11" s="28" t="s">
        <v>138</v>
      </c>
      <c r="L11" s="28" t="s">
        <v>138</v>
      </c>
      <c r="M11" s="28" t="s">
        <v>138</v>
      </c>
      <c r="N11" s="28" t="s">
        <v>138</v>
      </c>
      <c r="O11" s="28">
        <v>0</v>
      </c>
      <c r="P11" s="28" t="s">
        <v>138</v>
      </c>
      <c r="Q11" s="28" t="s">
        <v>138</v>
      </c>
      <c r="R11" s="28" t="s">
        <v>138</v>
      </c>
      <c r="S11" s="28" t="s">
        <v>138</v>
      </c>
      <c r="T11" s="28">
        <v>0</v>
      </c>
      <c r="U11" s="28">
        <v>479800</v>
      </c>
      <c r="V11" s="29" t="s">
        <v>149</v>
      </c>
      <c r="W11" s="1" t="s">
        <v>811</v>
      </c>
      <c r="X11" s="1" t="s">
        <v>803</v>
      </c>
    </row>
    <row r="12" spans="1:24" x14ac:dyDescent="0.2">
      <c r="A12" s="1" t="s">
        <v>815</v>
      </c>
      <c r="B12" s="28" t="s">
        <v>138</v>
      </c>
      <c r="C12" s="28" t="s">
        <v>138</v>
      </c>
      <c r="D12" s="28" t="s">
        <v>138</v>
      </c>
      <c r="E12" s="28" t="s">
        <v>138</v>
      </c>
      <c r="F12" s="28" t="s">
        <v>138</v>
      </c>
      <c r="G12" s="28" t="s">
        <v>138</v>
      </c>
      <c r="H12" s="28" t="s">
        <v>138</v>
      </c>
      <c r="I12" s="28" t="s">
        <v>138</v>
      </c>
      <c r="J12" s="28" t="s">
        <v>138</v>
      </c>
      <c r="K12" s="28" t="s">
        <v>138</v>
      </c>
      <c r="L12" s="28" t="s">
        <v>138</v>
      </c>
      <c r="M12" s="28" t="s">
        <v>138</v>
      </c>
      <c r="N12" s="28" t="s">
        <v>138</v>
      </c>
      <c r="O12" s="28">
        <v>0</v>
      </c>
      <c r="P12" s="28" t="s">
        <v>138</v>
      </c>
      <c r="Q12" s="28" t="s">
        <v>138</v>
      </c>
      <c r="R12" s="28" t="s">
        <v>138</v>
      </c>
      <c r="S12" s="28" t="s">
        <v>138</v>
      </c>
      <c r="T12" s="28">
        <v>0</v>
      </c>
      <c r="U12" s="28">
        <v>309800</v>
      </c>
      <c r="V12" s="29" t="s">
        <v>149</v>
      </c>
      <c r="W12" s="1" t="s">
        <v>811</v>
      </c>
      <c r="X12" s="1" t="s">
        <v>803</v>
      </c>
    </row>
    <row r="13" spans="1:24" x14ac:dyDescent="0.2">
      <c r="A13" s="1" t="s">
        <v>816</v>
      </c>
      <c r="B13" s="28" t="s">
        <v>138</v>
      </c>
      <c r="C13" s="28">
        <v>0</v>
      </c>
      <c r="D13" s="28" t="s">
        <v>138</v>
      </c>
      <c r="E13" s="28" t="s">
        <v>138</v>
      </c>
      <c r="F13" s="28">
        <v>0</v>
      </c>
      <c r="G13" s="28" t="s">
        <v>138</v>
      </c>
      <c r="H13" s="28" t="s">
        <v>138</v>
      </c>
      <c r="I13" s="28">
        <v>0</v>
      </c>
      <c r="J13" s="28" t="s">
        <v>138</v>
      </c>
      <c r="K13" s="28" t="s">
        <v>138</v>
      </c>
      <c r="L13" s="28" t="s">
        <v>138</v>
      </c>
      <c r="M13" s="28" t="s">
        <v>138</v>
      </c>
      <c r="N13" s="28" t="s">
        <v>138</v>
      </c>
      <c r="O13" s="28" t="s">
        <v>138</v>
      </c>
      <c r="P13" s="28" t="s">
        <v>138</v>
      </c>
      <c r="Q13" s="28" t="s">
        <v>138</v>
      </c>
      <c r="R13" s="28" t="s">
        <v>138</v>
      </c>
      <c r="S13" s="28" t="s">
        <v>138</v>
      </c>
      <c r="T13" s="28" t="s">
        <v>138</v>
      </c>
      <c r="U13" s="28">
        <v>34900</v>
      </c>
      <c r="V13" s="29" t="s">
        <v>149</v>
      </c>
      <c r="W13" s="1" t="s">
        <v>817</v>
      </c>
      <c r="X13" s="1" t="s">
        <v>807</v>
      </c>
    </row>
    <row r="14" spans="1:24" x14ac:dyDescent="0.2">
      <c r="A14" s="1" t="s">
        <v>818</v>
      </c>
      <c r="B14" s="28" t="s">
        <v>138</v>
      </c>
      <c r="C14" s="28">
        <v>0</v>
      </c>
      <c r="D14" s="28" t="s">
        <v>138</v>
      </c>
      <c r="E14" s="28" t="s">
        <v>138</v>
      </c>
      <c r="F14" s="28">
        <v>0</v>
      </c>
      <c r="G14" s="28" t="s">
        <v>138</v>
      </c>
      <c r="H14" s="28" t="s">
        <v>138</v>
      </c>
      <c r="I14" s="28">
        <v>0</v>
      </c>
      <c r="J14" s="28" t="s">
        <v>138</v>
      </c>
      <c r="K14" s="28" t="s">
        <v>138</v>
      </c>
      <c r="L14" s="28" t="s">
        <v>138</v>
      </c>
      <c r="M14" s="28" t="s">
        <v>138</v>
      </c>
      <c r="N14" s="28" t="s">
        <v>138</v>
      </c>
      <c r="O14" s="28" t="s">
        <v>138</v>
      </c>
      <c r="P14" s="28" t="s">
        <v>138</v>
      </c>
      <c r="Q14" s="28" t="s">
        <v>138</v>
      </c>
      <c r="R14" s="28" t="s">
        <v>138</v>
      </c>
      <c r="S14" s="28" t="s">
        <v>138</v>
      </c>
      <c r="T14" s="28" t="s">
        <v>138</v>
      </c>
      <c r="U14" s="28">
        <v>34900</v>
      </c>
      <c r="V14" s="29" t="s">
        <v>149</v>
      </c>
      <c r="W14" s="1" t="s">
        <v>817</v>
      </c>
      <c r="X14" s="1" t="s">
        <v>807</v>
      </c>
    </row>
    <row r="15" spans="1:24" x14ac:dyDescent="0.2">
      <c r="A15" s="1" t="s">
        <v>819</v>
      </c>
      <c r="B15" s="28" t="s">
        <v>138</v>
      </c>
      <c r="C15" s="28">
        <v>0</v>
      </c>
      <c r="D15" s="28" t="s">
        <v>138</v>
      </c>
      <c r="E15" s="28" t="s">
        <v>138</v>
      </c>
      <c r="F15" s="28">
        <v>0</v>
      </c>
      <c r="G15" s="28" t="s">
        <v>138</v>
      </c>
      <c r="H15" s="28" t="s">
        <v>138</v>
      </c>
      <c r="I15" s="28">
        <v>0</v>
      </c>
      <c r="J15" s="28" t="s">
        <v>138</v>
      </c>
      <c r="K15" s="28" t="s">
        <v>138</v>
      </c>
      <c r="L15" s="28" t="s">
        <v>138</v>
      </c>
      <c r="M15" s="28" t="s">
        <v>138</v>
      </c>
      <c r="N15" s="28" t="s">
        <v>138</v>
      </c>
      <c r="O15" s="28" t="s">
        <v>138</v>
      </c>
      <c r="P15" s="28" t="s">
        <v>138</v>
      </c>
      <c r="Q15" s="28" t="s">
        <v>138</v>
      </c>
      <c r="R15" s="28" t="s">
        <v>138</v>
      </c>
      <c r="S15" s="28" t="s">
        <v>138</v>
      </c>
      <c r="T15" s="28" t="s">
        <v>138</v>
      </c>
      <c r="U15" s="28">
        <v>34900</v>
      </c>
      <c r="V15" s="29" t="s">
        <v>149</v>
      </c>
      <c r="W15" s="1" t="s">
        <v>817</v>
      </c>
      <c r="X15" s="1" t="s">
        <v>807</v>
      </c>
    </row>
    <row r="16" spans="1:24" x14ac:dyDescent="0.2">
      <c r="A16" s="1" t="s">
        <v>820</v>
      </c>
      <c r="B16" s="28" t="s">
        <v>138</v>
      </c>
      <c r="C16" s="28">
        <v>0</v>
      </c>
      <c r="D16" s="28" t="s">
        <v>138</v>
      </c>
      <c r="E16" s="28" t="s">
        <v>138</v>
      </c>
      <c r="F16" s="28">
        <v>0</v>
      </c>
      <c r="G16" s="28" t="s">
        <v>138</v>
      </c>
      <c r="H16" s="28" t="s">
        <v>138</v>
      </c>
      <c r="I16" s="28">
        <v>0</v>
      </c>
      <c r="J16" s="28" t="s">
        <v>138</v>
      </c>
      <c r="K16" s="28" t="s">
        <v>138</v>
      </c>
      <c r="L16" s="28" t="s">
        <v>138</v>
      </c>
      <c r="M16" s="28" t="s">
        <v>138</v>
      </c>
      <c r="N16" s="28" t="s">
        <v>138</v>
      </c>
      <c r="O16" s="28" t="s">
        <v>138</v>
      </c>
      <c r="P16" s="28" t="s">
        <v>138</v>
      </c>
      <c r="Q16" s="28" t="s">
        <v>138</v>
      </c>
      <c r="R16" s="28" t="s">
        <v>138</v>
      </c>
      <c r="S16" s="28" t="s">
        <v>138</v>
      </c>
      <c r="T16" s="28" t="s">
        <v>138</v>
      </c>
      <c r="U16" s="28">
        <v>34900</v>
      </c>
      <c r="V16" s="29" t="s">
        <v>149</v>
      </c>
      <c r="W16" s="1" t="s">
        <v>817</v>
      </c>
      <c r="X16" s="1" t="s">
        <v>807</v>
      </c>
    </row>
    <row r="17" spans="1:24" x14ac:dyDescent="0.2">
      <c r="A17" s="1" t="s">
        <v>821</v>
      </c>
      <c r="B17" s="28" t="s">
        <v>138</v>
      </c>
      <c r="C17" s="28">
        <v>0</v>
      </c>
      <c r="D17" s="28" t="s">
        <v>138</v>
      </c>
      <c r="E17" s="28" t="s">
        <v>138</v>
      </c>
      <c r="F17" s="28">
        <v>0</v>
      </c>
      <c r="G17" s="28" t="s">
        <v>138</v>
      </c>
      <c r="H17" s="28" t="s">
        <v>138</v>
      </c>
      <c r="I17" s="28">
        <v>0</v>
      </c>
      <c r="J17" s="28" t="s">
        <v>138</v>
      </c>
      <c r="K17" s="28" t="s">
        <v>138</v>
      </c>
      <c r="L17" s="28" t="s">
        <v>138</v>
      </c>
      <c r="M17" s="28" t="s">
        <v>138</v>
      </c>
      <c r="N17" s="28" t="s">
        <v>138</v>
      </c>
      <c r="O17" s="28" t="s">
        <v>138</v>
      </c>
      <c r="P17" s="28" t="s">
        <v>138</v>
      </c>
      <c r="Q17" s="28" t="s">
        <v>138</v>
      </c>
      <c r="R17" s="28" t="s">
        <v>138</v>
      </c>
      <c r="S17" s="28" t="s">
        <v>138</v>
      </c>
      <c r="T17" s="28" t="s">
        <v>138</v>
      </c>
      <c r="U17" s="28">
        <v>29900</v>
      </c>
      <c r="V17" s="29" t="s">
        <v>149</v>
      </c>
      <c r="W17" s="1" t="s">
        <v>817</v>
      </c>
      <c r="X17" s="1" t="s">
        <v>807</v>
      </c>
    </row>
    <row r="18" spans="1:24" x14ac:dyDescent="0.2">
      <c r="A18" s="1" t="s">
        <v>822</v>
      </c>
      <c r="B18" s="28" t="s">
        <v>138</v>
      </c>
      <c r="C18" s="28" t="s">
        <v>138</v>
      </c>
      <c r="D18" s="28" t="s">
        <v>138</v>
      </c>
      <c r="E18" s="28" t="s">
        <v>138</v>
      </c>
      <c r="F18" s="28" t="s">
        <v>138</v>
      </c>
      <c r="G18" s="28" t="s">
        <v>138</v>
      </c>
      <c r="H18" s="28" t="s">
        <v>138</v>
      </c>
      <c r="I18" s="28" t="s">
        <v>138</v>
      </c>
      <c r="J18" s="28" t="s">
        <v>138</v>
      </c>
      <c r="K18" s="28" t="s">
        <v>138</v>
      </c>
      <c r="L18" s="28">
        <v>0</v>
      </c>
      <c r="M18" s="28" t="s">
        <v>138</v>
      </c>
      <c r="N18" s="28" t="s">
        <v>138</v>
      </c>
      <c r="O18" s="28" t="s">
        <v>138</v>
      </c>
      <c r="P18" s="28" t="s">
        <v>138</v>
      </c>
      <c r="Q18" s="28">
        <v>0</v>
      </c>
      <c r="R18" s="28" t="s">
        <v>138</v>
      </c>
      <c r="S18" s="28" t="s">
        <v>138</v>
      </c>
      <c r="T18" s="28" t="s">
        <v>138</v>
      </c>
      <c r="U18" s="28">
        <f>19900+6900</f>
        <v>26800</v>
      </c>
      <c r="V18" s="29" t="s">
        <v>149</v>
      </c>
      <c r="W18" s="1" t="s">
        <v>817</v>
      </c>
      <c r="X18" s="1" t="s">
        <v>803</v>
      </c>
    </row>
    <row r="19" spans="1:24" x14ac:dyDescent="0.2">
      <c r="A19" s="1" t="s">
        <v>823</v>
      </c>
      <c r="B19" s="28" t="s">
        <v>138</v>
      </c>
      <c r="C19" s="28" t="s">
        <v>138</v>
      </c>
      <c r="D19" s="28" t="s">
        <v>138</v>
      </c>
      <c r="E19" s="28" t="s">
        <v>138</v>
      </c>
      <c r="F19" s="28" t="s">
        <v>138</v>
      </c>
      <c r="G19" s="28" t="s">
        <v>138</v>
      </c>
      <c r="H19" s="28" t="s">
        <v>138</v>
      </c>
      <c r="I19" s="28" t="s">
        <v>138</v>
      </c>
      <c r="J19" s="28" t="s">
        <v>138</v>
      </c>
      <c r="K19" s="28" t="s">
        <v>138</v>
      </c>
      <c r="L19" s="28" t="s">
        <v>138</v>
      </c>
      <c r="M19" s="28">
        <v>0</v>
      </c>
      <c r="N19" s="28" t="s">
        <v>138</v>
      </c>
      <c r="O19" s="28" t="s">
        <v>138</v>
      </c>
      <c r="P19" s="28" t="s">
        <v>138</v>
      </c>
      <c r="Q19" s="28" t="s">
        <v>138</v>
      </c>
      <c r="R19" s="28">
        <v>0</v>
      </c>
      <c r="S19" s="28" t="s">
        <v>138</v>
      </c>
      <c r="T19" s="28" t="s">
        <v>138</v>
      </c>
      <c r="U19" s="28">
        <v>76800</v>
      </c>
      <c r="V19" s="29" t="s">
        <v>149</v>
      </c>
      <c r="W19" s="1" t="s">
        <v>802</v>
      </c>
      <c r="X19" s="1" t="s">
        <v>803</v>
      </c>
    </row>
    <row r="20" spans="1:24" x14ac:dyDescent="0.2">
      <c r="A20" s="1" t="s">
        <v>824</v>
      </c>
      <c r="B20" s="28" t="s">
        <v>138</v>
      </c>
      <c r="C20" s="28" t="s">
        <v>138</v>
      </c>
      <c r="D20" s="28">
        <v>0</v>
      </c>
      <c r="E20" s="28" t="s">
        <v>138</v>
      </c>
      <c r="F20" s="28" t="s">
        <v>138</v>
      </c>
      <c r="G20" s="28">
        <v>0</v>
      </c>
      <c r="H20" s="28" t="s">
        <v>138</v>
      </c>
      <c r="I20" s="28" t="s">
        <v>138</v>
      </c>
      <c r="J20" s="28">
        <v>0</v>
      </c>
      <c r="K20" s="28" t="s">
        <v>138</v>
      </c>
      <c r="L20" s="28" t="s">
        <v>138</v>
      </c>
      <c r="M20" s="28" t="s">
        <v>138</v>
      </c>
      <c r="N20" s="28" t="s">
        <v>138</v>
      </c>
      <c r="O20" s="28" t="s">
        <v>138</v>
      </c>
      <c r="P20" s="28" t="s">
        <v>138</v>
      </c>
      <c r="Q20" s="28" t="s">
        <v>138</v>
      </c>
      <c r="R20" s="28" t="s">
        <v>138</v>
      </c>
      <c r="S20" s="28" t="s">
        <v>138</v>
      </c>
      <c r="T20" s="28" t="s">
        <v>138</v>
      </c>
      <c r="U20" s="28">
        <v>249900</v>
      </c>
      <c r="V20" s="29" t="s">
        <v>149</v>
      </c>
      <c r="W20" s="1" t="s">
        <v>806</v>
      </c>
      <c r="X20" s="1" t="s">
        <v>807</v>
      </c>
    </row>
    <row r="21" spans="1:24" x14ac:dyDescent="0.2">
      <c r="A21" s="1" t="s">
        <v>825</v>
      </c>
      <c r="B21" s="28" t="s">
        <v>138</v>
      </c>
      <c r="C21" s="28" t="s">
        <v>138</v>
      </c>
      <c r="D21" s="28">
        <v>0</v>
      </c>
      <c r="E21" s="28" t="s">
        <v>138</v>
      </c>
      <c r="F21" s="28" t="s">
        <v>138</v>
      </c>
      <c r="G21" s="28">
        <v>0</v>
      </c>
      <c r="H21" s="28" t="s">
        <v>138</v>
      </c>
      <c r="I21" s="28" t="s">
        <v>138</v>
      </c>
      <c r="J21" s="28">
        <v>0</v>
      </c>
      <c r="K21" s="28" t="s">
        <v>138</v>
      </c>
      <c r="L21" s="28" t="s">
        <v>138</v>
      </c>
      <c r="M21" s="28" t="s">
        <v>138</v>
      </c>
      <c r="N21" s="28" t="s">
        <v>138</v>
      </c>
      <c r="O21" s="28" t="s">
        <v>138</v>
      </c>
      <c r="P21" s="28" t="s">
        <v>138</v>
      </c>
      <c r="Q21" s="28" t="s">
        <v>138</v>
      </c>
      <c r="R21" s="28" t="s">
        <v>138</v>
      </c>
      <c r="S21" s="28" t="s">
        <v>138</v>
      </c>
      <c r="T21" s="28" t="s">
        <v>138</v>
      </c>
      <c r="U21" s="28">
        <v>249900</v>
      </c>
      <c r="V21" s="29" t="s">
        <v>149</v>
      </c>
      <c r="W21" s="1" t="s">
        <v>806</v>
      </c>
      <c r="X21" s="1" t="s">
        <v>807</v>
      </c>
    </row>
    <row r="22" spans="1:24" x14ac:dyDescent="0.2">
      <c r="A22" s="1" t="s">
        <v>826</v>
      </c>
      <c r="B22" s="28" t="s">
        <v>138</v>
      </c>
      <c r="C22" s="28" t="s">
        <v>138</v>
      </c>
      <c r="D22" s="28">
        <v>0</v>
      </c>
      <c r="E22" s="28" t="s">
        <v>138</v>
      </c>
      <c r="F22" s="28" t="s">
        <v>138</v>
      </c>
      <c r="G22" s="28">
        <v>0</v>
      </c>
      <c r="H22" s="28" t="s">
        <v>138</v>
      </c>
      <c r="I22" s="28" t="s">
        <v>138</v>
      </c>
      <c r="J22" s="28">
        <v>0</v>
      </c>
      <c r="K22" s="28" t="s">
        <v>138</v>
      </c>
      <c r="L22" s="28" t="s">
        <v>138</v>
      </c>
      <c r="M22" s="28" t="s">
        <v>138</v>
      </c>
      <c r="N22" s="28" t="s">
        <v>138</v>
      </c>
      <c r="O22" s="28" t="s">
        <v>138</v>
      </c>
      <c r="P22" s="28" t="s">
        <v>138</v>
      </c>
      <c r="Q22" s="28" t="s">
        <v>138</v>
      </c>
      <c r="R22" s="28" t="s">
        <v>138</v>
      </c>
      <c r="S22" s="28" t="s">
        <v>138</v>
      </c>
      <c r="T22" s="28" t="s">
        <v>138</v>
      </c>
      <c r="U22" s="28">
        <v>249900</v>
      </c>
      <c r="V22" s="29" t="s">
        <v>149</v>
      </c>
      <c r="W22" s="1" t="s">
        <v>806</v>
      </c>
      <c r="X22" s="1" t="s">
        <v>807</v>
      </c>
    </row>
    <row r="23" spans="1:24" x14ac:dyDescent="0.2">
      <c r="A23" s="1" t="s">
        <v>827</v>
      </c>
      <c r="B23" s="28" t="s">
        <v>138</v>
      </c>
      <c r="C23" s="28" t="s">
        <v>138</v>
      </c>
      <c r="D23" s="28">
        <v>0</v>
      </c>
      <c r="E23" s="28" t="s">
        <v>138</v>
      </c>
      <c r="F23" s="28" t="s">
        <v>138</v>
      </c>
      <c r="G23" s="28">
        <v>0</v>
      </c>
      <c r="H23" s="28" t="s">
        <v>138</v>
      </c>
      <c r="I23" s="28" t="s">
        <v>138</v>
      </c>
      <c r="J23" s="28">
        <v>0</v>
      </c>
      <c r="K23" s="28" t="s">
        <v>138</v>
      </c>
      <c r="L23" s="28" t="s">
        <v>138</v>
      </c>
      <c r="M23" s="28" t="s">
        <v>138</v>
      </c>
      <c r="N23" s="28" t="s">
        <v>138</v>
      </c>
      <c r="O23" s="28" t="s">
        <v>138</v>
      </c>
      <c r="P23" s="28" t="s">
        <v>138</v>
      </c>
      <c r="Q23" s="28" t="s">
        <v>138</v>
      </c>
      <c r="R23" s="28" t="s">
        <v>138</v>
      </c>
      <c r="S23" s="28" t="s">
        <v>138</v>
      </c>
      <c r="T23" s="28" t="s">
        <v>138</v>
      </c>
      <c r="U23" s="28">
        <v>249900</v>
      </c>
      <c r="V23" s="29" t="s">
        <v>149</v>
      </c>
      <c r="W23" s="1" t="s">
        <v>806</v>
      </c>
      <c r="X23" s="1" t="s">
        <v>807</v>
      </c>
    </row>
    <row r="24" spans="1:24" x14ac:dyDescent="0.2">
      <c r="A24" s="1" t="s">
        <v>828</v>
      </c>
      <c r="B24" s="28" t="s">
        <v>138</v>
      </c>
      <c r="C24" s="28" t="s">
        <v>138</v>
      </c>
      <c r="D24" s="28" t="s">
        <v>138</v>
      </c>
      <c r="E24" s="28" t="s">
        <v>138</v>
      </c>
      <c r="F24" s="28" t="s">
        <v>138</v>
      </c>
      <c r="G24" s="28" t="s">
        <v>138</v>
      </c>
      <c r="H24" s="28" t="s">
        <v>138</v>
      </c>
      <c r="I24" s="28" t="s">
        <v>138</v>
      </c>
      <c r="J24" s="28" t="s">
        <v>138</v>
      </c>
      <c r="K24" s="28" t="s">
        <v>138</v>
      </c>
      <c r="L24" s="28" t="s">
        <v>138</v>
      </c>
      <c r="M24" s="28" t="s">
        <v>138</v>
      </c>
      <c r="N24" s="28">
        <v>0</v>
      </c>
      <c r="O24" s="28" t="s">
        <v>138</v>
      </c>
      <c r="P24" s="28" t="s">
        <v>138</v>
      </c>
      <c r="Q24" s="28" t="s">
        <v>138</v>
      </c>
      <c r="R24" s="28" t="s">
        <v>138</v>
      </c>
      <c r="S24" s="28">
        <v>0</v>
      </c>
      <c r="T24" s="28" t="s">
        <v>138</v>
      </c>
      <c r="U24" s="28">
        <v>281800</v>
      </c>
      <c r="V24" s="29" t="s">
        <v>149</v>
      </c>
      <c r="W24" s="1" t="s">
        <v>806</v>
      </c>
      <c r="X24" s="1" t="s">
        <v>803</v>
      </c>
    </row>
    <row r="25" spans="1:24" x14ac:dyDescent="0.2">
      <c r="A25" s="1" t="s">
        <v>829</v>
      </c>
      <c r="B25" s="28" t="s">
        <v>138</v>
      </c>
      <c r="C25" s="28" t="s">
        <v>138</v>
      </c>
      <c r="D25" s="28" t="s">
        <v>138</v>
      </c>
      <c r="E25" s="28" t="s">
        <v>138</v>
      </c>
      <c r="F25" s="28" t="s">
        <v>138</v>
      </c>
      <c r="G25" s="28" t="s">
        <v>138</v>
      </c>
      <c r="H25" s="28" t="s">
        <v>138</v>
      </c>
      <c r="I25" s="28" t="s">
        <v>138</v>
      </c>
      <c r="J25" s="28" t="s">
        <v>138</v>
      </c>
      <c r="K25" s="28" t="s">
        <v>138</v>
      </c>
      <c r="L25" s="28" t="s">
        <v>138</v>
      </c>
      <c r="M25" s="28" t="s">
        <v>138</v>
      </c>
      <c r="N25" s="28">
        <v>0</v>
      </c>
      <c r="O25" s="28" t="s">
        <v>138</v>
      </c>
      <c r="P25" s="28" t="s">
        <v>138</v>
      </c>
      <c r="Q25" s="28" t="s">
        <v>138</v>
      </c>
      <c r="R25" s="28" t="s">
        <v>138</v>
      </c>
      <c r="S25" s="28">
        <v>0</v>
      </c>
      <c r="T25" s="28" t="s">
        <v>138</v>
      </c>
      <c r="U25" s="28">
        <v>281800</v>
      </c>
      <c r="V25" s="29" t="s">
        <v>149</v>
      </c>
      <c r="W25" s="1" t="s">
        <v>806</v>
      </c>
      <c r="X25" s="1" t="s">
        <v>803</v>
      </c>
    </row>
    <row r="26" spans="1:24" x14ac:dyDescent="0.2">
      <c r="A26" s="1" t="s">
        <v>830</v>
      </c>
      <c r="B26" s="28" t="s">
        <v>138</v>
      </c>
      <c r="C26" s="28" t="s">
        <v>138</v>
      </c>
      <c r="D26" s="28" t="s">
        <v>138</v>
      </c>
      <c r="E26" s="28" t="s">
        <v>138</v>
      </c>
      <c r="F26" s="28" t="s">
        <v>138</v>
      </c>
      <c r="G26" s="28" t="s">
        <v>138</v>
      </c>
      <c r="H26" s="28" t="s">
        <v>138</v>
      </c>
      <c r="I26" s="28" t="s">
        <v>138</v>
      </c>
      <c r="J26" s="28" t="s">
        <v>138</v>
      </c>
      <c r="K26" s="28" t="s">
        <v>138</v>
      </c>
      <c r="L26" s="28" t="s">
        <v>138</v>
      </c>
      <c r="M26" s="28" t="s">
        <v>138</v>
      </c>
      <c r="N26" s="28">
        <v>0</v>
      </c>
      <c r="O26" s="28" t="s">
        <v>138</v>
      </c>
      <c r="P26" s="28" t="s">
        <v>138</v>
      </c>
      <c r="Q26" s="28" t="s">
        <v>138</v>
      </c>
      <c r="R26" s="28" t="s">
        <v>138</v>
      </c>
      <c r="S26" s="28">
        <v>0</v>
      </c>
      <c r="T26" s="28" t="s">
        <v>138</v>
      </c>
      <c r="U26" s="28">
        <v>261800</v>
      </c>
      <c r="V26" s="29" t="s">
        <v>149</v>
      </c>
      <c r="W26" s="1" t="s">
        <v>806</v>
      </c>
      <c r="X26" s="1" t="s">
        <v>803</v>
      </c>
    </row>
    <row r="27" spans="1:24" x14ac:dyDescent="0.2">
      <c r="A27" s="1" t="s">
        <v>830</v>
      </c>
      <c r="B27" s="28" t="s">
        <v>138</v>
      </c>
      <c r="C27" s="28" t="s">
        <v>138</v>
      </c>
      <c r="D27" s="28" t="s">
        <v>138</v>
      </c>
      <c r="E27" s="28" t="s">
        <v>138</v>
      </c>
      <c r="F27" s="28" t="s">
        <v>138</v>
      </c>
      <c r="G27" s="28" t="s">
        <v>138</v>
      </c>
      <c r="H27" s="28" t="s">
        <v>138</v>
      </c>
      <c r="I27" s="28" t="s">
        <v>138</v>
      </c>
      <c r="J27" s="28" t="s">
        <v>138</v>
      </c>
      <c r="K27" s="28" t="s">
        <v>138</v>
      </c>
      <c r="L27" s="28" t="s">
        <v>138</v>
      </c>
      <c r="M27" s="28" t="s">
        <v>138</v>
      </c>
      <c r="N27" s="28">
        <v>0</v>
      </c>
      <c r="O27" s="28" t="s">
        <v>138</v>
      </c>
      <c r="P27" s="28" t="s">
        <v>138</v>
      </c>
      <c r="Q27" s="28" t="s">
        <v>138</v>
      </c>
      <c r="R27" s="28" t="s">
        <v>138</v>
      </c>
      <c r="S27" s="28">
        <v>0</v>
      </c>
      <c r="T27" s="28" t="s">
        <v>138</v>
      </c>
      <c r="U27" s="28">
        <v>261800</v>
      </c>
      <c r="V27" s="29" t="s">
        <v>149</v>
      </c>
      <c r="W27" s="1" t="s">
        <v>806</v>
      </c>
      <c r="X27" s="1" t="s">
        <v>803</v>
      </c>
    </row>
    <row r="28" spans="1:24" x14ac:dyDescent="0.2">
      <c r="A28" s="1" t="s">
        <v>831</v>
      </c>
      <c r="B28" s="28" t="s">
        <v>138</v>
      </c>
      <c r="C28" s="28" t="s">
        <v>138</v>
      </c>
      <c r="D28" s="28" t="s">
        <v>138</v>
      </c>
      <c r="E28" s="28" t="s">
        <v>138</v>
      </c>
      <c r="F28" s="28" t="s">
        <v>138</v>
      </c>
      <c r="G28" s="28" t="s">
        <v>138</v>
      </c>
      <c r="H28" s="28" t="s">
        <v>138</v>
      </c>
      <c r="I28" s="28" t="s">
        <v>138</v>
      </c>
      <c r="J28" s="28" t="s">
        <v>138</v>
      </c>
      <c r="K28" s="28" t="s">
        <v>138</v>
      </c>
      <c r="L28" s="28" t="s">
        <v>138</v>
      </c>
      <c r="M28" s="28" t="s">
        <v>138</v>
      </c>
      <c r="N28" s="28">
        <v>0</v>
      </c>
      <c r="O28" s="28" t="s">
        <v>138</v>
      </c>
      <c r="P28" s="28" t="s">
        <v>138</v>
      </c>
      <c r="Q28" s="28" t="s">
        <v>138</v>
      </c>
      <c r="R28" s="28" t="s">
        <v>138</v>
      </c>
      <c r="S28" s="28">
        <v>0</v>
      </c>
      <c r="T28" s="28" t="s">
        <v>138</v>
      </c>
      <c r="U28" s="28">
        <v>234800</v>
      </c>
      <c r="V28" s="29" t="s">
        <v>149</v>
      </c>
      <c r="W28" s="1" t="s">
        <v>806</v>
      </c>
      <c r="X28" s="1" t="s">
        <v>803</v>
      </c>
    </row>
  </sheetData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7"/>
  <dimension ref="A2:C21"/>
  <sheetViews>
    <sheetView zoomScaleNormal="100" workbookViewId="0">
      <selection activeCell="A21" sqref="A21"/>
    </sheetView>
  </sheetViews>
  <sheetFormatPr defaultColWidth="9.140625" defaultRowHeight="14.25" x14ac:dyDescent="0.2"/>
  <cols>
    <col min="1" max="1" width="9.140625" style="53"/>
    <col min="2" max="2" width="103.42578125" style="53" bestFit="1" customWidth="1"/>
    <col min="3" max="16384" width="9.140625" style="53"/>
  </cols>
  <sheetData>
    <row r="2" spans="1:3" x14ac:dyDescent="0.2">
      <c r="A2" s="112" t="s">
        <v>832</v>
      </c>
      <c r="B2" s="53" t="s">
        <v>833</v>
      </c>
    </row>
    <row r="3" spans="1:3" x14ac:dyDescent="0.2">
      <c r="A3" s="112" t="s">
        <v>834</v>
      </c>
      <c r="B3" s="53" t="s">
        <v>835</v>
      </c>
    </row>
    <row r="4" spans="1:3" x14ac:dyDescent="0.2">
      <c r="A4" s="112" t="s">
        <v>836</v>
      </c>
      <c r="B4" s="53" t="s">
        <v>837</v>
      </c>
    </row>
    <row r="5" spans="1:3" x14ac:dyDescent="0.2">
      <c r="A5" s="112" t="s">
        <v>838</v>
      </c>
      <c r="B5" s="53" t="s">
        <v>839</v>
      </c>
    </row>
    <row r="6" spans="1:3" x14ac:dyDescent="0.2">
      <c r="A6" s="112" t="s">
        <v>840</v>
      </c>
      <c r="B6" s="53" t="s">
        <v>841</v>
      </c>
      <c r="C6" s="53" t="s">
        <v>842</v>
      </c>
    </row>
    <row r="7" spans="1:3" x14ac:dyDescent="0.2">
      <c r="A7" s="112" t="s">
        <v>843</v>
      </c>
    </row>
    <row r="8" spans="1:3" x14ac:dyDescent="0.2">
      <c r="A8" s="112" t="s">
        <v>844</v>
      </c>
      <c r="B8" s="53" t="s">
        <v>845</v>
      </c>
    </row>
    <row r="9" spans="1:3" x14ac:dyDescent="0.2">
      <c r="B9" s="113" t="s">
        <v>846</v>
      </c>
    </row>
    <row r="10" spans="1:3" x14ac:dyDescent="0.2">
      <c r="B10" s="113" t="s">
        <v>847</v>
      </c>
    </row>
    <row r="11" spans="1:3" x14ac:dyDescent="0.2">
      <c r="B11" s="113" t="s">
        <v>848</v>
      </c>
    </row>
    <row r="12" spans="1:3" x14ac:dyDescent="0.2">
      <c r="B12" s="113" t="s">
        <v>849</v>
      </c>
    </row>
    <row r="13" spans="1:3" x14ac:dyDescent="0.2">
      <c r="B13" s="53" t="s">
        <v>850</v>
      </c>
    </row>
    <row r="14" spans="1:3" x14ac:dyDescent="0.2">
      <c r="A14" s="112" t="s">
        <v>851</v>
      </c>
      <c r="B14" s="53" t="s">
        <v>852</v>
      </c>
    </row>
    <row r="15" spans="1:3" x14ac:dyDescent="0.2">
      <c r="B15" s="53" t="s">
        <v>853</v>
      </c>
    </row>
    <row r="16" spans="1:3" x14ac:dyDescent="0.2">
      <c r="B16" s="53" t="s">
        <v>854</v>
      </c>
    </row>
    <row r="17" spans="1:2" x14ac:dyDescent="0.2">
      <c r="B17" s="53" t="s">
        <v>855</v>
      </c>
    </row>
    <row r="18" spans="1:2" x14ac:dyDescent="0.2">
      <c r="B18" s="53" t="s">
        <v>856</v>
      </c>
    </row>
    <row r="19" spans="1:2" x14ac:dyDescent="0.2">
      <c r="A19" s="53" t="s">
        <v>857</v>
      </c>
      <c r="B19" s="53" t="s">
        <v>858</v>
      </c>
    </row>
    <row r="20" spans="1:2" x14ac:dyDescent="0.2">
      <c r="A20" s="112" t="s">
        <v>859</v>
      </c>
      <c r="B20" s="53" t="s">
        <v>860</v>
      </c>
    </row>
    <row r="21" spans="1:2" x14ac:dyDescent="0.2">
      <c r="A21" s="112" t="s">
        <v>861</v>
      </c>
      <c r="B21" s="53" t="s">
        <v>862</v>
      </c>
    </row>
  </sheetData>
  <pageMargins left="0.7" right="0.7" top="0.75" bottom="0.75" header="0.3" footer="0.3"/>
  <pageSetup paperSize="9" orientation="portrait" r:id="rId1"/>
  <headerFooter>
    <oddFooter>&amp;L&amp;1#&amp;"Calibri"&amp;7&amp;K000000C2 General</oddFooter>
  </headerFooter>
  <ignoredErrors>
    <ignoredError sqref="A2:A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AO77"/>
  <sheetViews>
    <sheetView topLeftCell="A13" workbookViewId="0">
      <selection activeCell="A36" sqref="A36"/>
    </sheetView>
  </sheetViews>
  <sheetFormatPr defaultRowHeight="15" x14ac:dyDescent="0.25"/>
  <cols>
    <col min="2" max="2" width="34" bestFit="1" customWidth="1"/>
    <col min="3" max="3" width="34" customWidth="1"/>
  </cols>
  <sheetData>
    <row r="1" spans="1:41" x14ac:dyDescent="0.25"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</row>
    <row r="2" spans="1:41" s="115" customFormat="1" ht="165.75" x14ac:dyDescent="0.25">
      <c r="A2" s="115" t="s">
        <v>636</v>
      </c>
      <c r="B2" s="115" t="s">
        <v>638</v>
      </c>
      <c r="D2" s="115" t="s">
        <v>635</v>
      </c>
      <c r="E2" s="115" t="s">
        <v>125</v>
      </c>
      <c r="F2" s="115" t="s">
        <v>126</v>
      </c>
      <c r="G2" s="115" t="s">
        <v>642</v>
      </c>
      <c r="H2" s="115" t="s">
        <v>604</v>
      </c>
      <c r="I2" s="115" t="s">
        <v>606</v>
      </c>
      <c r="J2" s="115" t="s">
        <v>608</v>
      </c>
      <c r="K2" s="115" t="s">
        <v>610</v>
      </c>
      <c r="L2" s="115" t="s">
        <v>780</v>
      </c>
      <c r="M2" s="115" t="s">
        <v>781</v>
      </c>
      <c r="N2" s="115" t="s">
        <v>782</v>
      </c>
      <c r="O2" s="115" t="s">
        <v>863</v>
      </c>
      <c r="P2" s="115" t="s">
        <v>864</v>
      </c>
      <c r="Q2" s="115" t="s">
        <v>783</v>
      </c>
      <c r="R2" s="115" t="s">
        <v>654</v>
      </c>
      <c r="S2" s="115" t="s">
        <v>662</v>
      </c>
      <c r="T2" s="115" t="s">
        <v>664</v>
      </c>
      <c r="U2" s="115" t="s">
        <v>666</v>
      </c>
      <c r="V2" s="115" t="s">
        <v>667</v>
      </c>
      <c r="W2" s="115" t="s">
        <v>668</v>
      </c>
      <c r="X2" s="115" t="s">
        <v>669</v>
      </c>
      <c r="Y2" s="115" t="s">
        <v>670</v>
      </c>
      <c r="Z2" s="115" t="s">
        <v>671</v>
      </c>
      <c r="AA2" s="115" t="s">
        <v>672</v>
      </c>
      <c r="AB2" s="115" t="s">
        <v>673</v>
      </c>
      <c r="AC2" s="115" t="s">
        <v>674</v>
      </c>
      <c r="AD2" s="115" t="s">
        <v>865</v>
      </c>
      <c r="AE2" s="115" t="s">
        <v>866</v>
      </c>
      <c r="AF2" s="115" t="s">
        <v>867</v>
      </c>
      <c r="AG2" s="115" t="s">
        <v>868</v>
      </c>
      <c r="AH2" s="115" t="s">
        <v>675</v>
      </c>
      <c r="AI2" s="115" t="s">
        <v>784</v>
      </c>
      <c r="AJ2" s="115" t="s">
        <v>869</v>
      </c>
      <c r="AK2" s="115" t="s">
        <v>870</v>
      </c>
      <c r="AL2" s="115" t="s">
        <v>871</v>
      </c>
      <c r="AM2" s="115" t="s">
        <v>872</v>
      </c>
      <c r="AN2" s="115" t="s">
        <v>695</v>
      </c>
      <c r="AO2" s="115" t="s">
        <v>134</v>
      </c>
    </row>
    <row r="3" spans="1:41" x14ac:dyDescent="0.25">
      <c r="A3" t="s">
        <v>698</v>
      </c>
      <c r="B3" t="s">
        <v>699</v>
      </c>
      <c r="C3" t="str">
        <f>CONCATENATE(B3," ",A3)</f>
        <v>Alcatel 20.45  fekete</v>
      </c>
      <c r="D3">
        <v>10990</v>
      </c>
      <c r="E3">
        <v>1990</v>
      </c>
      <c r="F3">
        <v>6990</v>
      </c>
      <c r="G3" t="s">
        <v>138</v>
      </c>
      <c r="H3" t="s">
        <v>138</v>
      </c>
      <c r="I3" t="s">
        <v>138</v>
      </c>
      <c r="J3" t="s">
        <v>138</v>
      </c>
      <c r="K3" t="s">
        <v>138</v>
      </c>
      <c r="L3" t="s">
        <v>138</v>
      </c>
      <c r="M3" t="s">
        <v>138</v>
      </c>
      <c r="N3" t="s">
        <v>138</v>
      </c>
      <c r="O3" t="s">
        <v>138</v>
      </c>
      <c r="P3" t="s">
        <v>138</v>
      </c>
      <c r="Q3" t="s">
        <v>138</v>
      </c>
      <c r="R3" t="s">
        <v>138</v>
      </c>
      <c r="S3" t="s">
        <v>138</v>
      </c>
      <c r="T3" t="s">
        <v>138</v>
      </c>
      <c r="U3" t="s">
        <v>138</v>
      </c>
      <c r="V3" t="s">
        <v>138</v>
      </c>
      <c r="W3" t="s">
        <v>138</v>
      </c>
      <c r="X3" t="s">
        <v>138</v>
      </c>
      <c r="Y3" t="s">
        <v>138</v>
      </c>
      <c r="Z3" t="s">
        <v>138</v>
      </c>
      <c r="AA3" t="s">
        <v>138</v>
      </c>
      <c r="AB3" t="s">
        <v>138</v>
      </c>
      <c r="AC3" t="s">
        <v>138</v>
      </c>
      <c r="AD3" t="s">
        <v>138</v>
      </c>
      <c r="AE3" t="s">
        <v>138</v>
      </c>
      <c r="AF3" t="s">
        <v>138</v>
      </c>
      <c r="AG3" t="s">
        <v>138</v>
      </c>
      <c r="AH3" t="s">
        <v>138</v>
      </c>
      <c r="AI3">
        <v>0</v>
      </c>
      <c r="AJ3" t="s">
        <v>138</v>
      </c>
      <c r="AK3">
        <v>0</v>
      </c>
      <c r="AL3">
        <v>0</v>
      </c>
      <c r="AM3">
        <v>0</v>
      </c>
      <c r="AN3" t="s">
        <v>138</v>
      </c>
      <c r="AO3" t="s">
        <v>139</v>
      </c>
    </row>
    <row r="4" spans="1:41" x14ac:dyDescent="0.25">
      <c r="A4" t="s">
        <v>703</v>
      </c>
      <c r="B4" t="s">
        <v>786</v>
      </c>
      <c r="C4" t="str">
        <f t="shared" ref="C4:C67" si="0">CONCATENATE(B4," ",A4)</f>
        <v>Apple iPad Air 2 4G 16GB ezüst</v>
      </c>
      <c r="D4">
        <v>229900</v>
      </c>
      <c r="E4" t="s">
        <v>138</v>
      </c>
      <c r="F4" t="s">
        <v>138</v>
      </c>
      <c r="G4" t="s">
        <v>138</v>
      </c>
      <c r="H4" t="s">
        <v>138</v>
      </c>
      <c r="I4" t="s">
        <v>138</v>
      </c>
      <c r="J4" t="s">
        <v>138</v>
      </c>
      <c r="K4" t="s">
        <v>138</v>
      </c>
      <c r="L4" t="s">
        <v>138</v>
      </c>
      <c r="M4" t="s">
        <v>138</v>
      </c>
      <c r="N4" t="s">
        <v>138</v>
      </c>
      <c r="O4" t="s">
        <v>138</v>
      </c>
      <c r="P4" t="s">
        <v>138</v>
      </c>
      <c r="Q4" t="s">
        <v>138</v>
      </c>
      <c r="R4" t="s">
        <v>138</v>
      </c>
      <c r="S4" t="s">
        <v>138</v>
      </c>
      <c r="T4" t="s">
        <v>138</v>
      </c>
      <c r="U4" t="s">
        <v>138</v>
      </c>
      <c r="V4" t="s">
        <v>138</v>
      </c>
      <c r="W4" t="s">
        <v>138</v>
      </c>
      <c r="X4" t="s">
        <v>138</v>
      </c>
      <c r="Y4" t="s">
        <v>138</v>
      </c>
      <c r="Z4">
        <v>14900</v>
      </c>
      <c r="AA4">
        <v>64900</v>
      </c>
      <c r="AB4">
        <v>119900</v>
      </c>
      <c r="AC4">
        <v>134900</v>
      </c>
      <c r="AD4" t="s">
        <v>138</v>
      </c>
      <c r="AE4" t="s">
        <v>138</v>
      </c>
      <c r="AF4" t="s">
        <v>138</v>
      </c>
      <c r="AG4" t="s">
        <v>138</v>
      </c>
      <c r="AH4" t="s">
        <v>138</v>
      </c>
      <c r="AI4" t="s">
        <v>138</v>
      </c>
      <c r="AJ4" t="s">
        <v>138</v>
      </c>
      <c r="AK4" t="s">
        <v>138</v>
      </c>
      <c r="AL4" t="s">
        <v>138</v>
      </c>
      <c r="AM4" t="s">
        <v>138</v>
      </c>
      <c r="AN4" t="s">
        <v>138</v>
      </c>
      <c r="AO4" t="s">
        <v>149</v>
      </c>
    </row>
    <row r="5" spans="1:41" x14ac:dyDescent="0.25">
      <c r="A5" t="s">
        <v>700</v>
      </c>
      <c r="B5" t="s">
        <v>787</v>
      </c>
      <c r="C5" t="str">
        <f t="shared" si="0"/>
        <v>Apple iPad Air 4G 16GB szürke</v>
      </c>
      <c r="D5">
        <v>193900</v>
      </c>
      <c r="E5" t="s">
        <v>138</v>
      </c>
      <c r="F5" t="s">
        <v>138</v>
      </c>
      <c r="G5" t="s">
        <v>138</v>
      </c>
      <c r="H5" t="s">
        <v>138</v>
      </c>
      <c r="I5" t="s">
        <v>138</v>
      </c>
      <c r="J5" t="s">
        <v>138</v>
      </c>
      <c r="K5" t="s">
        <v>138</v>
      </c>
      <c r="L5" t="s">
        <v>138</v>
      </c>
      <c r="M5" t="s">
        <v>138</v>
      </c>
      <c r="N5" t="s">
        <v>138</v>
      </c>
      <c r="O5" t="s">
        <v>138</v>
      </c>
      <c r="P5" t="s">
        <v>138</v>
      </c>
      <c r="Q5" t="s">
        <v>138</v>
      </c>
      <c r="R5" t="s">
        <v>138</v>
      </c>
      <c r="S5" t="s">
        <v>138</v>
      </c>
      <c r="T5" t="s">
        <v>138</v>
      </c>
      <c r="U5" t="s">
        <v>138</v>
      </c>
      <c r="V5" t="s">
        <v>138</v>
      </c>
      <c r="W5" t="s">
        <v>138</v>
      </c>
      <c r="X5" t="s">
        <v>138</v>
      </c>
      <c r="Y5" t="s">
        <v>138</v>
      </c>
      <c r="Z5">
        <v>0</v>
      </c>
      <c r="AA5">
        <v>49900</v>
      </c>
      <c r="AB5">
        <v>99900</v>
      </c>
      <c r="AC5">
        <v>119900</v>
      </c>
      <c r="AD5" t="s">
        <v>138</v>
      </c>
      <c r="AE5" t="s">
        <v>138</v>
      </c>
      <c r="AF5" t="s">
        <v>138</v>
      </c>
      <c r="AG5" t="s">
        <v>138</v>
      </c>
      <c r="AH5" t="s">
        <v>138</v>
      </c>
      <c r="AI5" t="s">
        <v>138</v>
      </c>
      <c r="AJ5" t="s">
        <v>138</v>
      </c>
      <c r="AK5" t="s">
        <v>138</v>
      </c>
      <c r="AL5" t="s">
        <v>138</v>
      </c>
      <c r="AM5" t="s">
        <v>138</v>
      </c>
      <c r="AN5" t="s">
        <v>138</v>
      </c>
      <c r="AO5" t="s">
        <v>149</v>
      </c>
    </row>
    <row r="6" spans="1:41" x14ac:dyDescent="0.25">
      <c r="A6" t="s">
        <v>703</v>
      </c>
      <c r="B6" t="s">
        <v>787</v>
      </c>
      <c r="C6" t="str">
        <f t="shared" si="0"/>
        <v>Apple iPad Air 4G 16GB ezüst</v>
      </c>
      <c r="D6">
        <v>193900</v>
      </c>
      <c r="E6" t="s">
        <v>138</v>
      </c>
      <c r="F6" t="s">
        <v>138</v>
      </c>
      <c r="G6" t="s">
        <v>138</v>
      </c>
      <c r="H6" t="s">
        <v>138</v>
      </c>
      <c r="I6" t="s">
        <v>138</v>
      </c>
      <c r="J6" t="s">
        <v>138</v>
      </c>
      <c r="K6" t="s">
        <v>138</v>
      </c>
      <c r="L6" t="s">
        <v>138</v>
      </c>
      <c r="M6" t="s">
        <v>138</v>
      </c>
      <c r="N6" t="s">
        <v>138</v>
      </c>
      <c r="O6" t="s">
        <v>138</v>
      </c>
      <c r="P6" t="s">
        <v>138</v>
      </c>
      <c r="Q6" t="s">
        <v>138</v>
      </c>
      <c r="R6" t="s">
        <v>138</v>
      </c>
      <c r="S6" t="s">
        <v>138</v>
      </c>
      <c r="T6" t="s">
        <v>138</v>
      </c>
      <c r="U6" t="s">
        <v>138</v>
      </c>
      <c r="V6" t="s">
        <v>138</v>
      </c>
      <c r="W6" t="s">
        <v>138</v>
      </c>
      <c r="X6" t="s">
        <v>138</v>
      </c>
      <c r="Y6" t="s">
        <v>138</v>
      </c>
      <c r="Z6">
        <v>0</v>
      </c>
      <c r="AA6">
        <v>49900</v>
      </c>
      <c r="AB6">
        <v>99900</v>
      </c>
      <c r="AC6">
        <v>119900</v>
      </c>
      <c r="AD6" t="s">
        <v>138</v>
      </c>
      <c r="AE6" t="s">
        <v>138</v>
      </c>
      <c r="AF6" t="s">
        <v>138</v>
      </c>
      <c r="AG6" t="s">
        <v>138</v>
      </c>
      <c r="AH6" t="s">
        <v>138</v>
      </c>
      <c r="AI6" t="s">
        <v>138</v>
      </c>
      <c r="AJ6" t="s">
        <v>138</v>
      </c>
      <c r="AK6" t="s">
        <v>138</v>
      </c>
      <c r="AL6" t="s">
        <v>138</v>
      </c>
      <c r="AM6" t="s">
        <v>138</v>
      </c>
      <c r="AN6" t="s">
        <v>138</v>
      </c>
      <c r="AO6" t="s">
        <v>149</v>
      </c>
    </row>
    <row r="7" spans="1:41" x14ac:dyDescent="0.25">
      <c r="A7" t="s">
        <v>700</v>
      </c>
      <c r="B7" t="s">
        <v>873</v>
      </c>
      <c r="C7" t="str">
        <f t="shared" si="0"/>
        <v>Apple iPad Mini Retina 16GB szürke</v>
      </c>
      <c r="D7">
        <v>131900</v>
      </c>
      <c r="E7" t="s">
        <v>138</v>
      </c>
      <c r="F7" t="s">
        <v>138</v>
      </c>
      <c r="G7" t="s">
        <v>138</v>
      </c>
      <c r="H7" t="s">
        <v>138</v>
      </c>
      <c r="I7" t="s">
        <v>138</v>
      </c>
      <c r="J7" t="s">
        <v>138</v>
      </c>
      <c r="K7" t="s">
        <v>138</v>
      </c>
      <c r="L7" t="s">
        <v>138</v>
      </c>
      <c r="M7" t="s">
        <v>138</v>
      </c>
      <c r="N7" t="s">
        <v>138</v>
      </c>
      <c r="O7" t="s">
        <v>138</v>
      </c>
      <c r="P7" t="s">
        <v>138</v>
      </c>
      <c r="Q7" t="s">
        <v>138</v>
      </c>
      <c r="R7" t="s">
        <v>138</v>
      </c>
      <c r="S7" t="s">
        <v>138</v>
      </c>
      <c r="T7" t="s">
        <v>138</v>
      </c>
      <c r="U7" t="s">
        <v>138</v>
      </c>
      <c r="V7" t="s">
        <v>138</v>
      </c>
      <c r="W7" t="s">
        <v>138</v>
      </c>
      <c r="X7" t="s">
        <v>138</v>
      </c>
      <c r="Y7" t="s">
        <v>138</v>
      </c>
      <c r="Z7">
        <v>0</v>
      </c>
      <c r="AA7">
        <v>19900</v>
      </c>
      <c r="AB7">
        <v>79900</v>
      </c>
      <c r="AC7">
        <v>89900</v>
      </c>
      <c r="AD7" t="s">
        <v>138</v>
      </c>
      <c r="AE7" t="s">
        <v>138</v>
      </c>
      <c r="AF7" t="s">
        <v>138</v>
      </c>
      <c r="AG7" t="s">
        <v>138</v>
      </c>
      <c r="AH7" t="s">
        <v>138</v>
      </c>
      <c r="AI7" t="s">
        <v>138</v>
      </c>
      <c r="AJ7" t="s">
        <v>138</v>
      </c>
      <c r="AK7" t="s">
        <v>138</v>
      </c>
      <c r="AL7" t="s">
        <v>138</v>
      </c>
      <c r="AM7" t="s">
        <v>138</v>
      </c>
      <c r="AN7" t="s">
        <v>138</v>
      </c>
      <c r="AO7" t="s">
        <v>146</v>
      </c>
    </row>
    <row r="8" spans="1:41" x14ac:dyDescent="0.25">
      <c r="A8" t="s">
        <v>703</v>
      </c>
      <c r="B8" t="s">
        <v>873</v>
      </c>
      <c r="C8" t="str">
        <f t="shared" si="0"/>
        <v>Apple iPad Mini Retina 16GB ezüst</v>
      </c>
      <c r="D8">
        <v>131900</v>
      </c>
      <c r="E8" t="s">
        <v>138</v>
      </c>
      <c r="F8" t="s">
        <v>138</v>
      </c>
      <c r="G8" t="s">
        <v>138</v>
      </c>
      <c r="H8" t="s">
        <v>138</v>
      </c>
      <c r="I8" t="s">
        <v>138</v>
      </c>
      <c r="J8" t="s">
        <v>138</v>
      </c>
      <c r="K8" t="s">
        <v>138</v>
      </c>
      <c r="L8" t="s">
        <v>138</v>
      </c>
      <c r="M8" t="s">
        <v>138</v>
      </c>
      <c r="N8" t="s">
        <v>138</v>
      </c>
      <c r="O8" t="s">
        <v>138</v>
      </c>
      <c r="P8" t="s">
        <v>138</v>
      </c>
      <c r="Q8" t="s">
        <v>138</v>
      </c>
      <c r="R8" t="s">
        <v>138</v>
      </c>
      <c r="S8" t="s">
        <v>138</v>
      </c>
      <c r="T8" t="s">
        <v>138</v>
      </c>
      <c r="U8" t="s">
        <v>138</v>
      </c>
      <c r="V8" t="s">
        <v>138</v>
      </c>
      <c r="W8" t="s">
        <v>138</v>
      </c>
      <c r="X8" t="s">
        <v>138</v>
      </c>
      <c r="Y8" t="s">
        <v>138</v>
      </c>
      <c r="Z8">
        <v>0</v>
      </c>
      <c r="AA8">
        <v>19900</v>
      </c>
      <c r="AB8">
        <v>79900</v>
      </c>
      <c r="AC8">
        <v>89900</v>
      </c>
      <c r="AD8" t="s">
        <v>138</v>
      </c>
      <c r="AE8" t="s">
        <v>138</v>
      </c>
      <c r="AF8" t="s">
        <v>138</v>
      </c>
      <c r="AG8" t="s">
        <v>138</v>
      </c>
      <c r="AH8" t="s">
        <v>138</v>
      </c>
      <c r="AI8" t="s">
        <v>138</v>
      </c>
      <c r="AJ8" t="s">
        <v>138</v>
      </c>
      <c r="AK8" t="s">
        <v>138</v>
      </c>
      <c r="AL8" t="s">
        <v>138</v>
      </c>
      <c r="AM8" t="s">
        <v>138</v>
      </c>
      <c r="AN8" t="s">
        <v>138</v>
      </c>
      <c r="AO8" t="s">
        <v>146</v>
      </c>
    </row>
    <row r="9" spans="1:41" x14ac:dyDescent="0.25">
      <c r="A9" t="s">
        <v>700</v>
      </c>
      <c r="B9" t="s">
        <v>874</v>
      </c>
      <c r="C9" t="str">
        <f t="shared" si="0"/>
        <v>Apple iPhone 5S 16GB szürke</v>
      </c>
      <c r="D9">
        <v>170990</v>
      </c>
      <c r="E9">
        <v>99900</v>
      </c>
      <c r="F9">
        <v>109900</v>
      </c>
      <c r="G9" t="s">
        <v>138</v>
      </c>
      <c r="H9" t="s">
        <v>138</v>
      </c>
      <c r="I9">
        <v>79900</v>
      </c>
      <c r="J9">
        <v>69900</v>
      </c>
      <c r="K9" t="s">
        <v>138</v>
      </c>
      <c r="L9" t="s">
        <v>138</v>
      </c>
      <c r="M9" t="s">
        <v>138</v>
      </c>
      <c r="N9" t="s">
        <v>138</v>
      </c>
      <c r="O9" t="s">
        <v>138</v>
      </c>
      <c r="P9" t="s">
        <v>138</v>
      </c>
      <c r="Q9" t="s">
        <v>138</v>
      </c>
      <c r="R9" t="s">
        <v>138</v>
      </c>
      <c r="S9" t="s">
        <v>138</v>
      </c>
      <c r="T9" t="s">
        <v>138</v>
      </c>
      <c r="U9" t="s">
        <v>138</v>
      </c>
      <c r="V9" t="s">
        <v>138</v>
      </c>
      <c r="W9" t="s">
        <v>138</v>
      </c>
      <c r="X9" t="s">
        <v>138</v>
      </c>
      <c r="Y9" t="s">
        <v>138</v>
      </c>
      <c r="Z9" t="s">
        <v>138</v>
      </c>
      <c r="AA9" t="s">
        <v>138</v>
      </c>
      <c r="AB9" t="s">
        <v>138</v>
      </c>
      <c r="AC9" t="s">
        <v>138</v>
      </c>
      <c r="AD9" t="s">
        <v>138</v>
      </c>
      <c r="AE9" t="s">
        <v>138</v>
      </c>
      <c r="AF9" t="s">
        <v>138</v>
      </c>
      <c r="AG9" t="s">
        <v>138</v>
      </c>
      <c r="AH9" t="s">
        <v>138</v>
      </c>
      <c r="AI9">
        <v>59900</v>
      </c>
      <c r="AJ9" t="s">
        <v>138</v>
      </c>
      <c r="AK9">
        <v>9900</v>
      </c>
      <c r="AL9">
        <v>0</v>
      </c>
      <c r="AM9">
        <v>0</v>
      </c>
      <c r="AN9" t="s">
        <v>138</v>
      </c>
      <c r="AO9" t="s">
        <v>149</v>
      </c>
    </row>
    <row r="10" spans="1:41" x14ac:dyDescent="0.25">
      <c r="A10" t="s">
        <v>703</v>
      </c>
      <c r="B10" t="s">
        <v>874</v>
      </c>
      <c r="C10" t="str">
        <f t="shared" si="0"/>
        <v>Apple iPhone 5S 16GB ezüst</v>
      </c>
      <c r="D10">
        <v>170990</v>
      </c>
      <c r="E10">
        <v>99900</v>
      </c>
      <c r="F10">
        <v>109900</v>
      </c>
      <c r="G10" t="s">
        <v>138</v>
      </c>
      <c r="H10" t="s">
        <v>138</v>
      </c>
      <c r="I10">
        <v>79900</v>
      </c>
      <c r="J10">
        <v>69900</v>
      </c>
      <c r="K10" t="s">
        <v>138</v>
      </c>
      <c r="L10" t="s">
        <v>138</v>
      </c>
      <c r="M10" t="s">
        <v>138</v>
      </c>
      <c r="N10" t="s">
        <v>138</v>
      </c>
      <c r="O10" t="s">
        <v>138</v>
      </c>
      <c r="P10" t="s">
        <v>138</v>
      </c>
      <c r="Q10" t="s">
        <v>138</v>
      </c>
      <c r="R10" t="s">
        <v>138</v>
      </c>
      <c r="S10" t="s">
        <v>138</v>
      </c>
      <c r="T10" t="s">
        <v>138</v>
      </c>
      <c r="U10" t="s">
        <v>138</v>
      </c>
      <c r="V10" t="s">
        <v>138</v>
      </c>
      <c r="W10" t="s">
        <v>138</v>
      </c>
      <c r="X10" t="s">
        <v>138</v>
      </c>
      <c r="Y10" t="s">
        <v>138</v>
      </c>
      <c r="Z10" t="s">
        <v>138</v>
      </c>
      <c r="AA10" t="s">
        <v>138</v>
      </c>
      <c r="AB10" t="s">
        <v>138</v>
      </c>
      <c r="AC10" t="s">
        <v>138</v>
      </c>
      <c r="AD10" t="s">
        <v>138</v>
      </c>
      <c r="AE10" t="s">
        <v>138</v>
      </c>
      <c r="AF10" t="s">
        <v>138</v>
      </c>
      <c r="AG10" t="s">
        <v>138</v>
      </c>
      <c r="AH10" t="s">
        <v>138</v>
      </c>
      <c r="AI10">
        <v>59900</v>
      </c>
      <c r="AJ10" t="s">
        <v>138</v>
      </c>
      <c r="AK10">
        <v>9900</v>
      </c>
      <c r="AL10">
        <v>0</v>
      </c>
      <c r="AM10">
        <v>0</v>
      </c>
      <c r="AN10" t="s">
        <v>138</v>
      </c>
      <c r="AO10" t="s">
        <v>149</v>
      </c>
    </row>
    <row r="11" spans="1:41" x14ac:dyDescent="0.25">
      <c r="A11" t="s">
        <v>700</v>
      </c>
      <c r="B11" t="s">
        <v>875</v>
      </c>
      <c r="C11" t="str">
        <f t="shared" si="0"/>
        <v>Apple iPhone 6 16GB szürke</v>
      </c>
      <c r="D11">
        <v>219900</v>
      </c>
      <c r="E11">
        <v>144900</v>
      </c>
      <c r="F11">
        <v>154900</v>
      </c>
      <c r="G11" t="s">
        <v>138</v>
      </c>
      <c r="H11" t="s">
        <v>138</v>
      </c>
      <c r="I11">
        <v>124900</v>
      </c>
      <c r="J11">
        <v>114900</v>
      </c>
      <c r="K11" t="s">
        <v>138</v>
      </c>
      <c r="L11" t="s">
        <v>138</v>
      </c>
      <c r="M11" t="s">
        <v>138</v>
      </c>
      <c r="N11" t="s">
        <v>138</v>
      </c>
      <c r="O11" t="s">
        <v>138</v>
      </c>
      <c r="P11" t="s">
        <v>138</v>
      </c>
      <c r="Q11" t="s">
        <v>138</v>
      </c>
      <c r="R11" t="s">
        <v>138</v>
      </c>
      <c r="S11" t="s">
        <v>138</v>
      </c>
      <c r="T11" t="s">
        <v>138</v>
      </c>
      <c r="U11" t="s">
        <v>138</v>
      </c>
      <c r="V11" t="s">
        <v>138</v>
      </c>
      <c r="W11" t="s">
        <v>138</v>
      </c>
      <c r="X11" t="s">
        <v>138</v>
      </c>
      <c r="Y11" t="s">
        <v>138</v>
      </c>
      <c r="Z11" t="s">
        <v>138</v>
      </c>
      <c r="AA11" t="s">
        <v>138</v>
      </c>
      <c r="AB11" t="s">
        <v>138</v>
      </c>
      <c r="AC11" t="s">
        <v>138</v>
      </c>
      <c r="AD11" t="s">
        <v>138</v>
      </c>
      <c r="AE11" t="s">
        <v>138</v>
      </c>
      <c r="AF11" t="s">
        <v>138</v>
      </c>
      <c r="AG11" t="s">
        <v>138</v>
      </c>
      <c r="AH11" t="s">
        <v>138</v>
      </c>
      <c r="AI11">
        <v>128900</v>
      </c>
      <c r="AJ11" t="s">
        <v>138</v>
      </c>
      <c r="AK11">
        <v>62900</v>
      </c>
      <c r="AL11">
        <v>29900</v>
      </c>
      <c r="AM11">
        <v>0</v>
      </c>
      <c r="AN11" t="s">
        <v>138</v>
      </c>
      <c r="AO11" t="s">
        <v>149</v>
      </c>
    </row>
    <row r="12" spans="1:41" x14ac:dyDescent="0.25">
      <c r="A12" t="s">
        <v>703</v>
      </c>
      <c r="B12" t="s">
        <v>875</v>
      </c>
      <c r="C12" t="str">
        <f t="shared" si="0"/>
        <v>Apple iPhone 6 16GB ezüst</v>
      </c>
      <c r="D12">
        <v>219900</v>
      </c>
      <c r="E12">
        <v>144900</v>
      </c>
      <c r="F12">
        <v>154900</v>
      </c>
      <c r="G12" t="s">
        <v>138</v>
      </c>
      <c r="H12" t="s">
        <v>138</v>
      </c>
      <c r="I12">
        <v>124900</v>
      </c>
      <c r="J12">
        <v>114900</v>
      </c>
      <c r="K12" t="s">
        <v>138</v>
      </c>
      <c r="L12" t="s">
        <v>138</v>
      </c>
      <c r="M12" t="s">
        <v>138</v>
      </c>
      <c r="N12" t="s">
        <v>138</v>
      </c>
      <c r="O12" t="s">
        <v>138</v>
      </c>
      <c r="P12" t="s">
        <v>138</v>
      </c>
      <c r="Q12" t="s">
        <v>138</v>
      </c>
      <c r="R12" t="s">
        <v>138</v>
      </c>
      <c r="S12" t="s">
        <v>138</v>
      </c>
      <c r="T12" t="s">
        <v>138</v>
      </c>
      <c r="U12" t="s">
        <v>138</v>
      </c>
      <c r="V12" t="s">
        <v>138</v>
      </c>
      <c r="W12" t="s">
        <v>138</v>
      </c>
      <c r="X12" t="s">
        <v>138</v>
      </c>
      <c r="Y12" t="s">
        <v>138</v>
      </c>
      <c r="Z12" t="s">
        <v>138</v>
      </c>
      <c r="AA12" t="s">
        <v>138</v>
      </c>
      <c r="AB12" t="s">
        <v>138</v>
      </c>
      <c r="AC12" t="s">
        <v>138</v>
      </c>
      <c r="AD12" t="s">
        <v>138</v>
      </c>
      <c r="AE12" t="s">
        <v>138</v>
      </c>
      <c r="AF12" t="s">
        <v>138</v>
      </c>
      <c r="AG12" t="s">
        <v>138</v>
      </c>
      <c r="AH12" t="s">
        <v>138</v>
      </c>
      <c r="AI12">
        <v>128900</v>
      </c>
      <c r="AJ12" t="s">
        <v>138</v>
      </c>
      <c r="AK12">
        <v>62900</v>
      </c>
      <c r="AL12">
        <v>29900</v>
      </c>
      <c r="AM12">
        <v>0</v>
      </c>
      <c r="AN12" t="s">
        <v>138</v>
      </c>
      <c r="AO12" t="s">
        <v>149</v>
      </c>
    </row>
    <row r="13" spans="1:41" x14ac:dyDescent="0.25">
      <c r="A13" t="s">
        <v>703</v>
      </c>
      <c r="B13" t="s">
        <v>876</v>
      </c>
      <c r="C13" t="str">
        <f t="shared" si="0"/>
        <v>Apple iPhone 6 64GB ezüst</v>
      </c>
      <c r="D13">
        <v>254900</v>
      </c>
      <c r="E13">
        <v>169900</v>
      </c>
      <c r="F13">
        <v>179900</v>
      </c>
      <c r="G13" t="s">
        <v>138</v>
      </c>
      <c r="H13" t="s">
        <v>138</v>
      </c>
      <c r="I13">
        <v>149900</v>
      </c>
      <c r="J13">
        <v>139900</v>
      </c>
      <c r="K13" t="s">
        <v>138</v>
      </c>
      <c r="L13" t="s">
        <v>138</v>
      </c>
      <c r="M13" t="s">
        <v>138</v>
      </c>
      <c r="N13" t="s">
        <v>138</v>
      </c>
      <c r="O13" t="s">
        <v>138</v>
      </c>
      <c r="P13" t="s">
        <v>138</v>
      </c>
      <c r="Q13" t="s">
        <v>138</v>
      </c>
      <c r="R13" t="s">
        <v>138</v>
      </c>
      <c r="S13" t="s">
        <v>138</v>
      </c>
      <c r="T13" t="s">
        <v>138</v>
      </c>
      <c r="U13" t="s">
        <v>138</v>
      </c>
      <c r="V13" t="s">
        <v>138</v>
      </c>
      <c r="W13" t="s">
        <v>138</v>
      </c>
      <c r="X13" t="s">
        <v>138</v>
      </c>
      <c r="Y13" t="s">
        <v>138</v>
      </c>
      <c r="Z13" t="s">
        <v>138</v>
      </c>
      <c r="AA13" t="s">
        <v>138</v>
      </c>
      <c r="AB13" t="s">
        <v>138</v>
      </c>
      <c r="AC13" t="s">
        <v>138</v>
      </c>
      <c r="AD13" t="s">
        <v>138</v>
      </c>
      <c r="AE13" t="s">
        <v>138</v>
      </c>
      <c r="AF13" t="s">
        <v>138</v>
      </c>
      <c r="AG13" t="s">
        <v>138</v>
      </c>
      <c r="AH13" t="s">
        <v>138</v>
      </c>
      <c r="AI13">
        <v>159900</v>
      </c>
      <c r="AJ13" t="s">
        <v>138</v>
      </c>
      <c r="AK13">
        <v>94900</v>
      </c>
      <c r="AL13">
        <v>34990</v>
      </c>
      <c r="AM13">
        <v>0</v>
      </c>
      <c r="AN13" t="s">
        <v>138</v>
      </c>
      <c r="AO13" t="s">
        <v>149</v>
      </c>
    </row>
    <row r="14" spans="1:41" x14ac:dyDescent="0.25">
      <c r="A14" s="116" t="s">
        <v>700</v>
      </c>
      <c r="B14" s="110" t="s">
        <v>877</v>
      </c>
      <c r="C14" t="str">
        <f t="shared" si="0"/>
        <v>Apple iPhone 6S 16GB szürke</v>
      </c>
      <c r="D14" s="116">
        <v>249900</v>
      </c>
      <c r="E14" s="116">
        <v>169900</v>
      </c>
      <c r="F14" s="116">
        <v>179900</v>
      </c>
      <c r="G14" s="116" t="s">
        <v>138</v>
      </c>
      <c r="H14" s="116" t="s">
        <v>138</v>
      </c>
      <c r="I14" s="116">
        <v>149900</v>
      </c>
      <c r="J14" s="116">
        <v>139900</v>
      </c>
      <c r="K14" s="116" t="s">
        <v>138</v>
      </c>
      <c r="L14" s="116" t="s">
        <v>138</v>
      </c>
      <c r="M14" s="116" t="s">
        <v>138</v>
      </c>
      <c r="N14" s="116" t="s">
        <v>138</v>
      </c>
      <c r="O14" s="116" t="s">
        <v>138</v>
      </c>
      <c r="P14" s="116" t="s">
        <v>138</v>
      </c>
      <c r="Q14" s="116" t="s">
        <v>138</v>
      </c>
      <c r="R14" s="116" t="s">
        <v>138</v>
      </c>
      <c r="S14" s="116" t="s">
        <v>138</v>
      </c>
      <c r="T14" s="116" t="s">
        <v>138</v>
      </c>
      <c r="U14" s="116" t="s">
        <v>138</v>
      </c>
      <c r="V14" s="116" t="s">
        <v>138</v>
      </c>
      <c r="W14" s="116" t="s">
        <v>138</v>
      </c>
      <c r="X14" s="116" t="s">
        <v>138</v>
      </c>
      <c r="Y14" s="116" t="s">
        <v>138</v>
      </c>
      <c r="Z14" s="116" t="s">
        <v>138</v>
      </c>
      <c r="AA14" s="116" t="s">
        <v>138</v>
      </c>
      <c r="AB14" s="116" t="s">
        <v>138</v>
      </c>
      <c r="AC14" s="116" t="s">
        <v>138</v>
      </c>
      <c r="AD14" s="116" t="s">
        <v>138</v>
      </c>
      <c r="AE14" s="116" t="s">
        <v>138</v>
      </c>
      <c r="AF14" s="116" t="s">
        <v>138</v>
      </c>
      <c r="AG14" s="116" t="s">
        <v>138</v>
      </c>
      <c r="AH14" s="116" t="s">
        <v>138</v>
      </c>
      <c r="AI14" s="116">
        <v>159900</v>
      </c>
      <c r="AJ14" s="116" t="s">
        <v>138</v>
      </c>
      <c r="AK14" s="116">
        <v>99900</v>
      </c>
      <c r="AL14" s="116">
        <v>24900</v>
      </c>
      <c r="AM14" s="116">
        <v>0</v>
      </c>
      <c r="AN14" s="116" t="s">
        <v>138</v>
      </c>
      <c r="AO14" s="116" t="s">
        <v>149</v>
      </c>
    </row>
    <row r="15" spans="1:41" x14ac:dyDescent="0.25">
      <c r="A15" t="s">
        <v>703</v>
      </c>
      <c r="B15" s="110" t="s">
        <v>877</v>
      </c>
      <c r="C15" t="str">
        <f t="shared" si="0"/>
        <v>Apple iPhone 6S 16GB ezüst</v>
      </c>
      <c r="D15">
        <v>249900</v>
      </c>
      <c r="E15">
        <v>169900</v>
      </c>
      <c r="F15">
        <v>179900</v>
      </c>
      <c r="G15" t="s">
        <v>138</v>
      </c>
      <c r="H15" t="s">
        <v>138</v>
      </c>
      <c r="I15">
        <v>149900</v>
      </c>
      <c r="J15">
        <v>139900</v>
      </c>
      <c r="K15" t="s">
        <v>138</v>
      </c>
      <c r="L15" t="s">
        <v>138</v>
      </c>
      <c r="M15" t="s">
        <v>138</v>
      </c>
      <c r="N15" t="s">
        <v>138</v>
      </c>
      <c r="O15" t="s">
        <v>138</v>
      </c>
      <c r="P15" t="s">
        <v>138</v>
      </c>
      <c r="Q15" t="s">
        <v>138</v>
      </c>
      <c r="R15" t="s">
        <v>138</v>
      </c>
      <c r="S15" t="s">
        <v>138</v>
      </c>
      <c r="T15" t="s">
        <v>138</v>
      </c>
      <c r="U15" t="s">
        <v>138</v>
      </c>
      <c r="V15" t="s">
        <v>138</v>
      </c>
      <c r="W15" t="s">
        <v>138</v>
      </c>
      <c r="X15" t="s">
        <v>138</v>
      </c>
      <c r="Y15" t="s">
        <v>138</v>
      </c>
      <c r="Z15" t="s">
        <v>138</v>
      </c>
      <c r="AA15" t="s">
        <v>138</v>
      </c>
      <c r="AB15" t="s">
        <v>138</v>
      </c>
      <c r="AC15" t="s">
        <v>138</v>
      </c>
      <c r="AD15" t="s">
        <v>138</v>
      </c>
      <c r="AE15" t="s">
        <v>138</v>
      </c>
      <c r="AF15" t="s">
        <v>138</v>
      </c>
      <c r="AG15" t="s">
        <v>138</v>
      </c>
      <c r="AH15" t="s">
        <v>138</v>
      </c>
      <c r="AI15">
        <v>159900</v>
      </c>
      <c r="AJ15" t="s">
        <v>138</v>
      </c>
      <c r="AK15">
        <v>99900</v>
      </c>
      <c r="AL15">
        <v>24900</v>
      </c>
      <c r="AM15">
        <v>0</v>
      </c>
      <c r="AN15" t="s">
        <v>138</v>
      </c>
      <c r="AO15" t="s">
        <v>149</v>
      </c>
    </row>
    <row r="16" spans="1:41" x14ac:dyDescent="0.25">
      <c r="A16" t="s">
        <v>720</v>
      </c>
      <c r="B16" s="110" t="s">
        <v>877</v>
      </c>
      <c r="C16" t="str">
        <f t="shared" si="0"/>
        <v>Apple iPhone 6S 16GB rózsaszín</v>
      </c>
      <c r="D16">
        <v>249900</v>
      </c>
      <c r="E16">
        <v>169900</v>
      </c>
      <c r="F16">
        <v>179900</v>
      </c>
      <c r="G16" t="s">
        <v>138</v>
      </c>
      <c r="H16" t="s">
        <v>138</v>
      </c>
      <c r="I16">
        <v>149900</v>
      </c>
      <c r="J16">
        <v>139900</v>
      </c>
      <c r="K16" t="s">
        <v>138</v>
      </c>
      <c r="L16" t="s">
        <v>138</v>
      </c>
      <c r="M16" t="s">
        <v>138</v>
      </c>
      <c r="N16" t="s">
        <v>138</v>
      </c>
      <c r="O16" t="s">
        <v>138</v>
      </c>
      <c r="P16" t="s">
        <v>138</v>
      </c>
      <c r="Q16" t="s">
        <v>138</v>
      </c>
      <c r="R16" t="s">
        <v>138</v>
      </c>
      <c r="S16" t="s">
        <v>138</v>
      </c>
      <c r="T16" t="s">
        <v>138</v>
      </c>
      <c r="U16" t="s">
        <v>138</v>
      </c>
      <c r="V16" t="s">
        <v>138</v>
      </c>
      <c r="W16" t="s">
        <v>138</v>
      </c>
      <c r="X16" t="s">
        <v>138</v>
      </c>
      <c r="Y16" t="s">
        <v>138</v>
      </c>
      <c r="Z16" t="s">
        <v>138</v>
      </c>
      <c r="AA16" t="s">
        <v>138</v>
      </c>
      <c r="AB16" t="s">
        <v>138</v>
      </c>
      <c r="AC16" t="s">
        <v>138</v>
      </c>
      <c r="AD16" t="s">
        <v>138</v>
      </c>
      <c r="AE16" t="s">
        <v>138</v>
      </c>
      <c r="AF16" t="s">
        <v>138</v>
      </c>
      <c r="AG16" t="s">
        <v>138</v>
      </c>
      <c r="AH16" t="s">
        <v>138</v>
      </c>
      <c r="AI16">
        <v>159900</v>
      </c>
      <c r="AJ16" t="s">
        <v>138</v>
      </c>
      <c r="AK16">
        <v>99900</v>
      </c>
      <c r="AL16">
        <v>24900</v>
      </c>
      <c r="AM16">
        <v>0</v>
      </c>
      <c r="AN16" t="s">
        <v>138</v>
      </c>
      <c r="AO16" t="s">
        <v>149</v>
      </c>
    </row>
    <row r="17" spans="1:41" x14ac:dyDescent="0.25">
      <c r="A17" t="s">
        <v>700</v>
      </c>
      <c r="B17" t="s">
        <v>878</v>
      </c>
      <c r="C17" t="str">
        <f t="shared" si="0"/>
        <v>Apple iPhone 6S 64GB szürke</v>
      </c>
      <c r="D17">
        <v>289900</v>
      </c>
      <c r="E17">
        <v>199900</v>
      </c>
      <c r="F17">
        <v>209900</v>
      </c>
      <c r="G17" t="s">
        <v>138</v>
      </c>
      <c r="H17" t="s">
        <v>138</v>
      </c>
      <c r="I17">
        <v>179900</v>
      </c>
      <c r="J17">
        <v>169900</v>
      </c>
      <c r="K17" t="s">
        <v>138</v>
      </c>
      <c r="L17" t="s">
        <v>138</v>
      </c>
      <c r="M17" t="s">
        <v>138</v>
      </c>
      <c r="N17" t="s">
        <v>138</v>
      </c>
      <c r="O17" t="s">
        <v>138</v>
      </c>
      <c r="P17" t="s">
        <v>138</v>
      </c>
      <c r="Q17" t="s">
        <v>138</v>
      </c>
      <c r="R17" t="s">
        <v>138</v>
      </c>
      <c r="S17" t="s">
        <v>138</v>
      </c>
      <c r="T17" t="s">
        <v>138</v>
      </c>
      <c r="U17" t="s">
        <v>138</v>
      </c>
      <c r="V17" t="s">
        <v>138</v>
      </c>
      <c r="W17" t="s">
        <v>138</v>
      </c>
      <c r="X17" t="s">
        <v>138</v>
      </c>
      <c r="Y17" t="s">
        <v>138</v>
      </c>
      <c r="Z17" t="s">
        <v>138</v>
      </c>
      <c r="AA17" t="s">
        <v>138</v>
      </c>
      <c r="AB17" t="s">
        <v>138</v>
      </c>
      <c r="AC17" t="s">
        <v>138</v>
      </c>
      <c r="AD17" t="s">
        <v>138</v>
      </c>
      <c r="AE17" t="s">
        <v>138</v>
      </c>
      <c r="AF17" t="s">
        <v>138</v>
      </c>
      <c r="AG17" t="s">
        <v>138</v>
      </c>
      <c r="AH17" t="s">
        <v>138</v>
      </c>
      <c r="AI17">
        <v>189900</v>
      </c>
      <c r="AJ17" t="s">
        <v>138</v>
      </c>
      <c r="AK17">
        <v>129900</v>
      </c>
      <c r="AL17">
        <v>54900</v>
      </c>
      <c r="AM17">
        <v>14900</v>
      </c>
      <c r="AN17" t="s">
        <v>138</v>
      </c>
      <c r="AO17" t="s">
        <v>149</v>
      </c>
    </row>
    <row r="18" spans="1:41" x14ac:dyDescent="0.25">
      <c r="A18" t="s">
        <v>703</v>
      </c>
      <c r="B18" t="s">
        <v>878</v>
      </c>
      <c r="C18" t="str">
        <f t="shared" si="0"/>
        <v>Apple iPhone 6S 64GB ezüst</v>
      </c>
      <c r="D18">
        <v>289900</v>
      </c>
      <c r="E18">
        <v>199900</v>
      </c>
      <c r="F18">
        <v>209900</v>
      </c>
      <c r="G18" t="s">
        <v>138</v>
      </c>
      <c r="H18" t="s">
        <v>138</v>
      </c>
      <c r="I18">
        <v>179900</v>
      </c>
      <c r="J18">
        <v>169900</v>
      </c>
      <c r="K18" t="s">
        <v>138</v>
      </c>
      <c r="L18" t="s">
        <v>138</v>
      </c>
      <c r="M18" t="s">
        <v>138</v>
      </c>
      <c r="N18" t="s">
        <v>138</v>
      </c>
      <c r="O18" t="s">
        <v>138</v>
      </c>
      <c r="P18" t="s">
        <v>138</v>
      </c>
      <c r="Q18" t="s">
        <v>138</v>
      </c>
      <c r="R18" t="s">
        <v>138</v>
      </c>
      <c r="S18" t="s">
        <v>138</v>
      </c>
      <c r="T18" t="s">
        <v>138</v>
      </c>
      <c r="U18" t="s">
        <v>138</v>
      </c>
      <c r="V18" t="s">
        <v>138</v>
      </c>
      <c r="W18" t="s">
        <v>138</v>
      </c>
      <c r="X18" t="s">
        <v>138</v>
      </c>
      <c r="Y18" t="s">
        <v>138</v>
      </c>
      <c r="Z18" t="s">
        <v>138</v>
      </c>
      <c r="AA18" t="s">
        <v>138</v>
      </c>
      <c r="AB18" t="s">
        <v>138</v>
      </c>
      <c r="AC18" t="s">
        <v>138</v>
      </c>
      <c r="AD18" t="s">
        <v>138</v>
      </c>
      <c r="AE18" t="s">
        <v>138</v>
      </c>
      <c r="AF18" t="s">
        <v>138</v>
      </c>
      <c r="AG18" t="s">
        <v>138</v>
      </c>
      <c r="AH18" t="s">
        <v>138</v>
      </c>
      <c r="AI18">
        <v>189900</v>
      </c>
      <c r="AJ18" t="s">
        <v>138</v>
      </c>
      <c r="AK18">
        <v>129900</v>
      </c>
      <c r="AL18">
        <v>54900</v>
      </c>
      <c r="AM18">
        <v>14900</v>
      </c>
      <c r="AN18" t="s">
        <v>138</v>
      </c>
      <c r="AO18" t="s">
        <v>149</v>
      </c>
    </row>
    <row r="19" spans="1:41" x14ac:dyDescent="0.25">
      <c r="A19" t="s">
        <v>700</v>
      </c>
      <c r="B19" t="s">
        <v>879</v>
      </c>
      <c r="C19" t="str">
        <f t="shared" si="0"/>
        <v>Apple iPhone 6S Plus 16GB szürke</v>
      </c>
      <c r="D19">
        <v>289900</v>
      </c>
      <c r="E19">
        <v>199900</v>
      </c>
      <c r="F19">
        <v>209900</v>
      </c>
      <c r="G19" t="s">
        <v>138</v>
      </c>
      <c r="H19" t="s">
        <v>138</v>
      </c>
      <c r="I19">
        <v>179900</v>
      </c>
      <c r="J19">
        <v>169900</v>
      </c>
      <c r="K19" t="s">
        <v>138</v>
      </c>
      <c r="L19" t="s">
        <v>138</v>
      </c>
      <c r="M19" t="s">
        <v>138</v>
      </c>
      <c r="N19" t="s">
        <v>138</v>
      </c>
      <c r="O19" t="s">
        <v>138</v>
      </c>
      <c r="P19" t="s">
        <v>138</v>
      </c>
      <c r="Q19" t="s">
        <v>138</v>
      </c>
      <c r="R19" t="s">
        <v>138</v>
      </c>
      <c r="S19" t="s">
        <v>138</v>
      </c>
      <c r="T19" t="s">
        <v>138</v>
      </c>
      <c r="U19" t="s">
        <v>138</v>
      </c>
      <c r="V19" t="s">
        <v>138</v>
      </c>
      <c r="W19" t="s">
        <v>138</v>
      </c>
      <c r="X19" t="s">
        <v>138</v>
      </c>
      <c r="Y19" t="s">
        <v>138</v>
      </c>
      <c r="Z19" t="s">
        <v>138</v>
      </c>
      <c r="AA19" t="s">
        <v>138</v>
      </c>
      <c r="AB19" t="s">
        <v>138</v>
      </c>
      <c r="AC19" t="s">
        <v>138</v>
      </c>
      <c r="AD19" t="s">
        <v>138</v>
      </c>
      <c r="AE19" t="s">
        <v>138</v>
      </c>
      <c r="AF19" t="s">
        <v>138</v>
      </c>
      <c r="AG19" t="s">
        <v>138</v>
      </c>
      <c r="AH19" t="s">
        <v>138</v>
      </c>
      <c r="AI19">
        <v>189900</v>
      </c>
      <c r="AJ19" t="s">
        <v>138</v>
      </c>
      <c r="AK19">
        <v>129900</v>
      </c>
      <c r="AL19">
        <v>54900</v>
      </c>
      <c r="AM19">
        <v>24900</v>
      </c>
      <c r="AN19" t="s">
        <v>138</v>
      </c>
      <c r="AO19" t="s">
        <v>149</v>
      </c>
    </row>
    <row r="20" spans="1:41" x14ac:dyDescent="0.25">
      <c r="A20" t="s">
        <v>703</v>
      </c>
      <c r="B20" t="s">
        <v>879</v>
      </c>
      <c r="C20" t="str">
        <f t="shared" si="0"/>
        <v>Apple iPhone 6S Plus 16GB ezüst</v>
      </c>
      <c r="D20">
        <v>289900</v>
      </c>
      <c r="E20">
        <v>199900</v>
      </c>
      <c r="F20">
        <v>209900</v>
      </c>
      <c r="G20" t="s">
        <v>138</v>
      </c>
      <c r="H20" t="s">
        <v>138</v>
      </c>
      <c r="I20">
        <v>179900</v>
      </c>
      <c r="J20">
        <v>169900</v>
      </c>
      <c r="K20" t="s">
        <v>138</v>
      </c>
      <c r="L20" t="s">
        <v>138</v>
      </c>
      <c r="M20" t="s">
        <v>138</v>
      </c>
      <c r="N20" t="s">
        <v>138</v>
      </c>
      <c r="O20" t="s">
        <v>138</v>
      </c>
      <c r="P20" t="s">
        <v>138</v>
      </c>
      <c r="Q20" t="s">
        <v>138</v>
      </c>
      <c r="R20" t="s">
        <v>138</v>
      </c>
      <c r="S20" t="s">
        <v>138</v>
      </c>
      <c r="T20" t="s">
        <v>138</v>
      </c>
      <c r="U20" t="s">
        <v>138</v>
      </c>
      <c r="V20" t="s">
        <v>138</v>
      </c>
      <c r="W20" t="s">
        <v>138</v>
      </c>
      <c r="X20" t="s">
        <v>138</v>
      </c>
      <c r="Y20" t="s">
        <v>138</v>
      </c>
      <c r="Z20" t="s">
        <v>138</v>
      </c>
      <c r="AA20" t="s">
        <v>138</v>
      </c>
      <c r="AB20" t="s">
        <v>138</v>
      </c>
      <c r="AC20" t="s">
        <v>138</v>
      </c>
      <c r="AD20" t="s">
        <v>138</v>
      </c>
      <c r="AE20" t="s">
        <v>138</v>
      </c>
      <c r="AF20" t="s">
        <v>138</v>
      </c>
      <c r="AG20" t="s">
        <v>138</v>
      </c>
      <c r="AH20" t="s">
        <v>138</v>
      </c>
      <c r="AI20">
        <v>189900</v>
      </c>
      <c r="AJ20" t="s">
        <v>138</v>
      </c>
      <c r="AK20">
        <v>129900</v>
      </c>
      <c r="AL20">
        <v>54900</v>
      </c>
      <c r="AM20">
        <v>24900</v>
      </c>
      <c r="AN20" t="s">
        <v>138</v>
      </c>
      <c r="AO20" t="s">
        <v>149</v>
      </c>
    </row>
    <row r="21" spans="1:41" x14ac:dyDescent="0.25">
      <c r="A21" t="s">
        <v>700</v>
      </c>
      <c r="B21" t="s">
        <v>880</v>
      </c>
      <c r="C21" t="str">
        <f t="shared" si="0"/>
        <v>Apple iPhone 6S Plus 64GB szürke</v>
      </c>
      <c r="D21">
        <v>329900</v>
      </c>
      <c r="E21">
        <v>219900</v>
      </c>
      <c r="F21">
        <v>229900</v>
      </c>
      <c r="G21" t="s">
        <v>138</v>
      </c>
      <c r="H21" t="s">
        <v>138</v>
      </c>
      <c r="I21">
        <v>199900</v>
      </c>
      <c r="J21">
        <v>189900</v>
      </c>
      <c r="K21" t="s">
        <v>138</v>
      </c>
      <c r="L21" t="s">
        <v>138</v>
      </c>
      <c r="M21" t="s">
        <v>138</v>
      </c>
      <c r="N21" t="s">
        <v>138</v>
      </c>
      <c r="O21" t="s">
        <v>138</v>
      </c>
      <c r="P21" t="s">
        <v>138</v>
      </c>
      <c r="Q21" t="s">
        <v>138</v>
      </c>
      <c r="R21" t="s">
        <v>138</v>
      </c>
      <c r="S21" t="s">
        <v>138</v>
      </c>
      <c r="T21" t="s">
        <v>138</v>
      </c>
      <c r="U21" t="s">
        <v>138</v>
      </c>
      <c r="V21" t="s">
        <v>138</v>
      </c>
      <c r="W21" t="s">
        <v>138</v>
      </c>
      <c r="X21" t="s">
        <v>138</v>
      </c>
      <c r="Y21" t="s">
        <v>138</v>
      </c>
      <c r="Z21" t="s">
        <v>138</v>
      </c>
      <c r="AA21" t="s">
        <v>138</v>
      </c>
      <c r="AB21" t="s">
        <v>138</v>
      </c>
      <c r="AC21" t="s">
        <v>138</v>
      </c>
      <c r="AD21" t="s">
        <v>138</v>
      </c>
      <c r="AE21" t="s">
        <v>138</v>
      </c>
      <c r="AF21" t="s">
        <v>138</v>
      </c>
      <c r="AG21" t="s">
        <v>138</v>
      </c>
      <c r="AH21" t="s">
        <v>138</v>
      </c>
      <c r="AI21">
        <v>209900</v>
      </c>
      <c r="AJ21" t="s">
        <v>138</v>
      </c>
      <c r="AK21">
        <v>149900</v>
      </c>
      <c r="AL21">
        <v>79900</v>
      </c>
      <c r="AM21">
        <v>49900</v>
      </c>
      <c r="AN21" t="s">
        <v>138</v>
      </c>
      <c r="AO21" t="s">
        <v>149</v>
      </c>
    </row>
    <row r="22" spans="1:41" x14ac:dyDescent="0.25">
      <c r="A22" t="s">
        <v>703</v>
      </c>
      <c r="B22" t="s">
        <v>880</v>
      </c>
      <c r="C22" t="str">
        <f t="shared" si="0"/>
        <v>Apple iPhone 6S Plus 64GB ezüst</v>
      </c>
      <c r="D22">
        <v>329900</v>
      </c>
      <c r="E22">
        <v>219900</v>
      </c>
      <c r="F22">
        <v>229900</v>
      </c>
      <c r="G22" t="s">
        <v>138</v>
      </c>
      <c r="H22" t="s">
        <v>138</v>
      </c>
      <c r="I22">
        <v>199900</v>
      </c>
      <c r="J22">
        <v>189900</v>
      </c>
      <c r="K22" t="s">
        <v>138</v>
      </c>
      <c r="L22" t="s">
        <v>138</v>
      </c>
      <c r="M22" t="s">
        <v>138</v>
      </c>
      <c r="N22" t="s">
        <v>138</v>
      </c>
      <c r="O22" t="s">
        <v>138</v>
      </c>
      <c r="P22" t="s">
        <v>138</v>
      </c>
      <c r="Q22" t="s">
        <v>138</v>
      </c>
      <c r="R22" t="s">
        <v>138</v>
      </c>
      <c r="S22" t="s">
        <v>138</v>
      </c>
      <c r="T22" t="s">
        <v>138</v>
      </c>
      <c r="U22" t="s">
        <v>138</v>
      </c>
      <c r="V22" t="s">
        <v>138</v>
      </c>
      <c r="W22" t="s">
        <v>138</v>
      </c>
      <c r="X22" t="s">
        <v>138</v>
      </c>
      <c r="Y22" t="s">
        <v>138</v>
      </c>
      <c r="Z22" t="s">
        <v>138</v>
      </c>
      <c r="AA22" t="s">
        <v>138</v>
      </c>
      <c r="AB22" t="s">
        <v>138</v>
      </c>
      <c r="AC22" t="s">
        <v>138</v>
      </c>
      <c r="AD22" t="s">
        <v>138</v>
      </c>
      <c r="AE22" t="s">
        <v>138</v>
      </c>
      <c r="AF22" t="s">
        <v>138</v>
      </c>
      <c r="AG22" t="s">
        <v>138</v>
      </c>
      <c r="AH22" t="s">
        <v>138</v>
      </c>
      <c r="AI22">
        <v>209900</v>
      </c>
      <c r="AJ22" t="s">
        <v>138</v>
      </c>
      <c r="AK22">
        <v>149900</v>
      </c>
      <c r="AL22">
        <v>79900</v>
      </c>
      <c r="AM22">
        <v>49900</v>
      </c>
      <c r="AN22" t="s">
        <v>138</v>
      </c>
      <c r="AO22" t="s">
        <v>149</v>
      </c>
    </row>
    <row r="23" spans="1:41" x14ac:dyDescent="0.25">
      <c r="A23" t="s">
        <v>703</v>
      </c>
      <c r="B23" t="s">
        <v>704</v>
      </c>
      <c r="C23" t="str">
        <f t="shared" si="0"/>
        <v>HTC One (A9) ezüst</v>
      </c>
      <c r="D23">
        <v>194990</v>
      </c>
      <c r="E23">
        <v>124900</v>
      </c>
      <c r="F23">
        <v>134900</v>
      </c>
      <c r="G23" t="s">
        <v>138</v>
      </c>
      <c r="H23">
        <v>117400</v>
      </c>
      <c r="I23">
        <v>112900</v>
      </c>
      <c r="J23" t="s">
        <v>138</v>
      </c>
      <c r="K23" t="s">
        <v>138</v>
      </c>
      <c r="L23" t="s">
        <v>138</v>
      </c>
      <c r="M23" t="s">
        <v>138</v>
      </c>
      <c r="N23" t="s">
        <v>138</v>
      </c>
      <c r="O23" t="s">
        <v>138</v>
      </c>
      <c r="P23" t="s">
        <v>138</v>
      </c>
      <c r="Q23" t="s">
        <v>138</v>
      </c>
      <c r="R23" t="s">
        <v>138</v>
      </c>
      <c r="S23" t="s">
        <v>138</v>
      </c>
      <c r="T23" t="s">
        <v>138</v>
      </c>
      <c r="U23" t="s">
        <v>138</v>
      </c>
      <c r="V23" t="s">
        <v>138</v>
      </c>
      <c r="W23" t="s">
        <v>138</v>
      </c>
      <c r="X23" t="s">
        <v>138</v>
      </c>
      <c r="Y23" t="s">
        <v>138</v>
      </c>
      <c r="Z23" t="s">
        <v>138</v>
      </c>
      <c r="AA23" t="s">
        <v>138</v>
      </c>
      <c r="AB23" t="s">
        <v>138</v>
      </c>
      <c r="AC23" t="s">
        <v>138</v>
      </c>
      <c r="AD23" t="s">
        <v>138</v>
      </c>
      <c r="AE23" t="s">
        <v>138</v>
      </c>
      <c r="AF23" t="s">
        <v>138</v>
      </c>
      <c r="AG23" t="s">
        <v>138</v>
      </c>
      <c r="AH23" t="s">
        <v>138</v>
      </c>
      <c r="AI23">
        <v>113900</v>
      </c>
      <c r="AJ23" t="s">
        <v>138</v>
      </c>
      <c r="AK23">
        <v>56900</v>
      </c>
      <c r="AL23">
        <v>0</v>
      </c>
      <c r="AM23">
        <v>0</v>
      </c>
      <c r="AN23" t="s">
        <v>138</v>
      </c>
      <c r="AO23" t="s">
        <v>149</v>
      </c>
    </row>
    <row r="24" spans="1:41" x14ac:dyDescent="0.25">
      <c r="A24" t="s">
        <v>700</v>
      </c>
      <c r="B24" t="s">
        <v>705</v>
      </c>
      <c r="C24" t="str">
        <f t="shared" si="0"/>
        <v>HTC One M8s szürke</v>
      </c>
      <c r="D24">
        <v>149900</v>
      </c>
      <c r="E24">
        <v>89900</v>
      </c>
      <c r="F24">
        <v>99900</v>
      </c>
      <c r="G24" t="s">
        <v>138</v>
      </c>
      <c r="H24">
        <v>82400</v>
      </c>
      <c r="I24">
        <v>77900</v>
      </c>
      <c r="J24" t="s">
        <v>138</v>
      </c>
      <c r="K24" t="s">
        <v>138</v>
      </c>
      <c r="L24" t="s">
        <v>138</v>
      </c>
      <c r="M24" t="s">
        <v>138</v>
      </c>
      <c r="N24" t="s">
        <v>138</v>
      </c>
      <c r="O24" t="s">
        <v>138</v>
      </c>
      <c r="P24" t="s">
        <v>138</v>
      </c>
      <c r="Q24" t="s">
        <v>138</v>
      </c>
      <c r="R24" t="s">
        <v>138</v>
      </c>
      <c r="S24" t="s">
        <v>138</v>
      </c>
      <c r="T24" t="s">
        <v>138</v>
      </c>
      <c r="U24" t="s">
        <v>138</v>
      </c>
      <c r="V24" t="s">
        <v>138</v>
      </c>
      <c r="W24" t="s">
        <v>138</v>
      </c>
      <c r="X24" t="s">
        <v>138</v>
      </c>
      <c r="Y24" t="s">
        <v>138</v>
      </c>
      <c r="Z24" t="s">
        <v>138</v>
      </c>
      <c r="AA24" t="s">
        <v>138</v>
      </c>
      <c r="AB24" t="s">
        <v>138</v>
      </c>
      <c r="AC24" t="s">
        <v>138</v>
      </c>
      <c r="AD24" t="s">
        <v>138</v>
      </c>
      <c r="AE24" t="s">
        <v>138</v>
      </c>
      <c r="AF24" t="s">
        <v>138</v>
      </c>
      <c r="AG24" t="s">
        <v>138</v>
      </c>
      <c r="AH24" t="s">
        <v>138</v>
      </c>
      <c r="AI24">
        <v>64900</v>
      </c>
      <c r="AJ24" t="s">
        <v>138</v>
      </c>
      <c r="AK24">
        <v>9900</v>
      </c>
      <c r="AL24">
        <v>0</v>
      </c>
      <c r="AM24">
        <v>0</v>
      </c>
      <c r="AN24" t="s">
        <v>138</v>
      </c>
      <c r="AO24" t="s">
        <v>149</v>
      </c>
    </row>
    <row r="25" spans="1:41" x14ac:dyDescent="0.25">
      <c r="A25" t="s">
        <v>698</v>
      </c>
      <c r="B25" t="s">
        <v>706</v>
      </c>
      <c r="C25" t="str">
        <f t="shared" si="0"/>
        <v>Huawei Ascend P8 Lite fekete</v>
      </c>
      <c r="D25">
        <v>77900</v>
      </c>
      <c r="E25">
        <v>44900</v>
      </c>
      <c r="F25">
        <v>49900</v>
      </c>
      <c r="G25" t="s">
        <v>138</v>
      </c>
      <c r="H25">
        <v>37400</v>
      </c>
      <c r="I25">
        <v>32900</v>
      </c>
      <c r="J25" t="s">
        <v>138</v>
      </c>
      <c r="K25" t="s">
        <v>138</v>
      </c>
      <c r="L25" t="s">
        <v>138</v>
      </c>
      <c r="M25" t="s">
        <v>138</v>
      </c>
      <c r="N25" t="s">
        <v>138</v>
      </c>
      <c r="O25" t="s">
        <v>138</v>
      </c>
      <c r="P25" t="s">
        <v>138</v>
      </c>
      <c r="Q25" t="s">
        <v>138</v>
      </c>
      <c r="R25" t="s">
        <v>138</v>
      </c>
      <c r="S25" t="s">
        <v>138</v>
      </c>
      <c r="T25" t="s">
        <v>138</v>
      </c>
      <c r="U25" t="s">
        <v>138</v>
      </c>
      <c r="V25" t="s">
        <v>138</v>
      </c>
      <c r="W25" t="s">
        <v>138</v>
      </c>
      <c r="X25" t="s">
        <v>138</v>
      </c>
      <c r="Y25" t="s">
        <v>138</v>
      </c>
      <c r="Z25" t="s">
        <v>138</v>
      </c>
      <c r="AA25" t="s">
        <v>138</v>
      </c>
      <c r="AB25" t="s">
        <v>138</v>
      </c>
      <c r="AC25" t="s">
        <v>138</v>
      </c>
      <c r="AD25" t="s">
        <v>138</v>
      </c>
      <c r="AE25" t="s">
        <v>138</v>
      </c>
      <c r="AF25" t="s">
        <v>138</v>
      </c>
      <c r="AG25" t="s">
        <v>138</v>
      </c>
      <c r="AH25" t="s">
        <v>138</v>
      </c>
      <c r="AI25">
        <v>24900</v>
      </c>
      <c r="AJ25" t="s">
        <v>138</v>
      </c>
      <c r="AK25">
        <v>0</v>
      </c>
      <c r="AL25">
        <v>0</v>
      </c>
      <c r="AM25">
        <v>0</v>
      </c>
      <c r="AN25" t="s">
        <v>138</v>
      </c>
      <c r="AO25" t="s">
        <v>146</v>
      </c>
    </row>
    <row r="26" spans="1:41" x14ac:dyDescent="0.25">
      <c r="A26" t="s">
        <v>707</v>
      </c>
      <c r="B26" t="s">
        <v>708</v>
      </c>
      <c r="C26" t="str">
        <f t="shared" si="0"/>
        <v>Huawei B3500 4G Router fehér</v>
      </c>
      <c r="D26">
        <v>61900</v>
      </c>
      <c r="E26" t="s">
        <v>138</v>
      </c>
      <c r="F26" t="s">
        <v>138</v>
      </c>
      <c r="G26" t="s">
        <v>138</v>
      </c>
      <c r="H26" t="s">
        <v>138</v>
      </c>
      <c r="I26" t="s">
        <v>138</v>
      </c>
      <c r="J26" t="s">
        <v>138</v>
      </c>
      <c r="K26" t="s">
        <v>138</v>
      </c>
      <c r="L26" t="s">
        <v>138</v>
      </c>
      <c r="M26" t="s">
        <v>138</v>
      </c>
      <c r="N26" t="s">
        <v>138</v>
      </c>
      <c r="O26" t="s">
        <v>138</v>
      </c>
      <c r="P26" t="s">
        <v>138</v>
      </c>
      <c r="Q26" t="s">
        <v>138</v>
      </c>
      <c r="R26" t="s">
        <v>138</v>
      </c>
      <c r="S26" t="s">
        <v>138</v>
      </c>
      <c r="T26" t="s">
        <v>138</v>
      </c>
      <c r="U26" t="s">
        <v>138</v>
      </c>
      <c r="V26" t="s">
        <v>138</v>
      </c>
      <c r="W26" t="s">
        <v>138</v>
      </c>
      <c r="X26" t="s">
        <v>138</v>
      </c>
      <c r="Y26" t="s">
        <v>138</v>
      </c>
      <c r="Z26" t="s">
        <v>138</v>
      </c>
      <c r="AA26" t="s">
        <v>138</v>
      </c>
      <c r="AB26" t="s">
        <v>138</v>
      </c>
      <c r="AC26" t="s">
        <v>138</v>
      </c>
      <c r="AD26">
        <v>19990</v>
      </c>
      <c r="AE26">
        <v>1</v>
      </c>
      <c r="AF26" t="s">
        <v>138</v>
      </c>
      <c r="AG26">
        <v>0</v>
      </c>
      <c r="AH26" t="s">
        <v>138</v>
      </c>
      <c r="AI26" t="s">
        <v>138</v>
      </c>
      <c r="AJ26" t="s">
        <v>138</v>
      </c>
      <c r="AK26" t="s">
        <v>138</v>
      </c>
      <c r="AL26" t="s">
        <v>138</v>
      </c>
      <c r="AM26" t="s">
        <v>138</v>
      </c>
      <c r="AN26" t="s">
        <v>138</v>
      </c>
      <c r="AO26" t="s">
        <v>158</v>
      </c>
    </row>
    <row r="27" spans="1:41" x14ac:dyDescent="0.25">
      <c r="A27" t="s">
        <v>703</v>
      </c>
      <c r="B27" t="s">
        <v>709</v>
      </c>
      <c r="C27" t="str">
        <f t="shared" si="0"/>
        <v>Huawei MediaPad M2 ezüst</v>
      </c>
      <c r="D27">
        <v>99900</v>
      </c>
      <c r="E27" t="s">
        <v>138</v>
      </c>
      <c r="F27" t="s">
        <v>138</v>
      </c>
      <c r="G27" t="s">
        <v>138</v>
      </c>
      <c r="H27" t="s">
        <v>138</v>
      </c>
      <c r="I27" t="s">
        <v>138</v>
      </c>
      <c r="J27" t="s">
        <v>138</v>
      </c>
      <c r="K27" t="s">
        <v>138</v>
      </c>
      <c r="L27" t="s">
        <v>138</v>
      </c>
      <c r="M27" t="s">
        <v>138</v>
      </c>
      <c r="N27" t="s">
        <v>138</v>
      </c>
      <c r="O27" t="s">
        <v>138</v>
      </c>
      <c r="P27" t="s">
        <v>138</v>
      </c>
      <c r="Q27" t="s">
        <v>138</v>
      </c>
      <c r="R27" t="s">
        <v>138</v>
      </c>
      <c r="S27" t="s">
        <v>138</v>
      </c>
      <c r="T27" t="s">
        <v>138</v>
      </c>
      <c r="U27" t="s">
        <v>138</v>
      </c>
      <c r="V27" t="s">
        <v>138</v>
      </c>
      <c r="W27" t="s">
        <v>138</v>
      </c>
      <c r="X27" t="s">
        <v>138</v>
      </c>
      <c r="Y27" t="s">
        <v>138</v>
      </c>
      <c r="Z27">
        <v>0</v>
      </c>
      <c r="AA27">
        <v>0</v>
      </c>
      <c r="AB27">
        <v>39900</v>
      </c>
      <c r="AC27">
        <v>49900</v>
      </c>
      <c r="AD27" t="s">
        <v>138</v>
      </c>
      <c r="AE27" t="s">
        <v>138</v>
      </c>
      <c r="AF27" t="s">
        <v>138</v>
      </c>
      <c r="AG27" t="s">
        <v>138</v>
      </c>
      <c r="AH27" t="s">
        <v>138</v>
      </c>
      <c r="AI27" t="s">
        <v>138</v>
      </c>
      <c r="AJ27" t="s">
        <v>138</v>
      </c>
      <c r="AK27" t="s">
        <v>138</v>
      </c>
      <c r="AL27" t="s">
        <v>138</v>
      </c>
      <c r="AM27" t="s">
        <v>138</v>
      </c>
      <c r="AN27" t="s">
        <v>138</v>
      </c>
      <c r="AO27" t="s">
        <v>146</v>
      </c>
    </row>
    <row r="28" spans="1:41" x14ac:dyDescent="0.25">
      <c r="A28" t="s">
        <v>707</v>
      </c>
      <c r="B28" t="s">
        <v>712</v>
      </c>
      <c r="C28" t="str">
        <f t="shared" si="0"/>
        <v>Huawei R209 fehér</v>
      </c>
      <c r="D28">
        <v>11900</v>
      </c>
      <c r="E28" t="s">
        <v>138</v>
      </c>
      <c r="F28" t="s">
        <v>138</v>
      </c>
      <c r="G28" t="s">
        <v>138</v>
      </c>
      <c r="H28" t="s">
        <v>138</v>
      </c>
      <c r="I28" t="s">
        <v>138</v>
      </c>
      <c r="J28" t="s">
        <v>138</v>
      </c>
      <c r="K28" t="s">
        <v>138</v>
      </c>
      <c r="L28">
        <v>4990</v>
      </c>
      <c r="M28">
        <v>0</v>
      </c>
      <c r="N28">
        <v>0</v>
      </c>
      <c r="O28">
        <v>0</v>
      </c>
      <c r="P28">
        <v>0</v>
      </c>
      <c r="Q28" t="s">
        <v>138</v>
      </c>
      <c r="R28" t="s">
        <v>138</v>
      </c>
      <c r="S28" t="s">
        <v>138</v>
      </c>
      <c r="T28" t="s">
        <v>138</v>
      </c>
      <c r="U28" t="s">
        <v>138</v>
      </c>
      <c r="V28" t="s">
        <v>138</v>
      </c>
      <c r="W28" t="s">
        <v>138</v>
      </c>
      <c r="X28" t="s">
        <v>138</v>
      </c>
      <c r="Y28" t="s">
        <v>138</v>
      </c>
      <c r="Z28" t="s">
        <v>138</v>
      </c>
      <c r="AA28" t="s">
        <v>138</v>
      </c>
      <c r="AB28" t="s">
        <v>138</v>
      </c>
      <c r="AC28" t="s">
        <v>138</v>
      </c>
      <c r="AD28" t="s">
        <v>138</v>
      </c>
      <c r="AE28" t="s">
        <v>138</v>
      </c>
      <c r="AF28" t="s">
        <v>138</v>
      </c>
      <c r="AG28" t="s">
        <v>138</v>
      </c>
      <c r="AH28" t="s">
        <v>138</v>
      </c>
      <c r="AI28" t="s">
        <v>138</v>
      </c>
      <c r="AJ28" t="s">
        <v>138</v>
      </c>
      <c r="AK28" t="s">
        <v>138</v>
      </c>
      <c r="AL28" t="s">
        <v>138</v>
      </c>
      <c r="AM28" t="s">
        <v>138</v>
      </c>
      <c r="AN28" t="s">
        <v>138</v>
      </c>
      <c r="AO28" t="s">
        <v>158</v>
      </c>
    </row>
    <row r="29" spans="1:41" x14ac:dyDescent="0.25">
      <c r="A29" t="s">
        <v>698</v>
      </c>
      <c r="B29" t="s">
        <v>713</v>
      </c>
      <c r="C29" t="str">
        <f t="shared" si="0"/>
        <v>Huawei Y360 fekete</v>
      </c>
      <c r="D29">
        <v>24900</v>
      </c>
      <c r="E29">
        <v>6900</v>
      </c>
      <c r="F29">
        <v>11900</v>
      </c>
      <c r="G29" t="s">
        <v>138</v>
      </c>
      <c r="H29">
        <v>0</v>
      </c>
      <c r="I29">
        <v>0</v>
      </c>
      <c r="J29" t="s">
        <v>138</v>
      </c>
      <c r="K29" t="s">
        <v>138</v>
      </c>
      <c r="L29" t="s">
        <v>138</v>
      </c>
      <c r="M29" t="s">
        <v>138</v>
      </c>
      <c r="N29" t="s">
        <v>138</v>
      </c>
      <c r="O29" t="s">
        <v>138</v>
      </c>
      <c r="P29" t="s">
        <v>138</v>
      </c>
      <c r="Q29" t="s">
        <v>138</v>
      </c>
      <c r="R29" t="s">
        <v>138</v>
      </c>
      <c r="S29" t="s">
        <v>138</v>
      </c>
      <c r="T29" t="s">
        <v>138</v>
      </c>
      <c r="U29" t="s">
        <v>138</v>
      </c>
      <c r="V29" t="s">
        <v>138</v>
      </c>
      <c r="W29" t="s">
        <v>138</v>
      </c>
      <c r="X29" t="s">
        <v>138</v>
      </c>
      <c r="Y29" t="s">
        <v>138</v>
      </c>
      <c r="Z29" t="s">
        <v>138</v>
      </c>
      <c r="AA29" t="s">
        <v>138</v>
      </c>
      <c r="AB29" t="s">
        <v>138</v>
      </c>
      <c r="AC29" t="s">
        <v>138</v>
      </c>
      <c r="AD29" t="s">
        <v>138</v>
      </c>
      <c r="AE29" t="s">
        <v>138</v>
      </c>
      <c r="AF29" t="s">
        <v>138</v>
      </c>
      <c r="AG29" t="s">
        <v>138</v>
      </c>
      <c r="AH29" t="s">
        <v>138</v>
      </c>
      <c r="AI29">
        <v>0</v>
      </c>
      <c r="AJ29" t="s">
        <v>138</v>
      </c>
      <c r="AK29">
        <v>0</v>
      </c>
      <c r="AL29">
        <v>0</v>
      </c>
      <c r="AM29">
        <v>0</v>
      </c>
      <c r="AN29" t="s">
        <v>138</v>
      </c>
      <c r="AO29" t="s">
        <v>139</v>
      </c>
    </row>
    <row r="30" spans="1:41" x14ac:dyDescent="0.25">
      <c r="A30" t="s">
        <v>698</v>
      </c>
      <c r="B30" t="s">
        <v>714</v>
      </c>
      <c r="C30" t="str">
        <f t="shared" si="0"/>
        <v>Huawei Y5 fekete</v>
      </c>
      <c r="D30">
        <v>29990</v>
      </c>
      <c r="E30">
        <v>14900</v>
      </c>
      <c r="F30">
        <v>19900</v>
      </c>
      <c r="G30" t="s">
        <v>138</v>
      </c>
      <c r="H30">
        <v>7400</v>
      </c>
      <c r="I30">
        <v>2900</v>
      </c>
      <c r="J30" t="s">
        <v>138</v>
      </c>
      <c r="K30" t="s">
        <v>138</v>
      </c>
      <c r="L30" t="s">
        <v>138</v>
      </c>
      <c r="M30" t="s">
        <v>138</v>
      </c>
      <c r="N30" t="s">
        <v>138</v>
      </c>
      <c r="O30" t="s">
        <v>138</v>
      </c>
      <c r="P30" t="s">
        <v>138</v>
      </c>
      <c r="Q30" t="s">
        <v>138</v>
      </c>
      <c r="R30" t="s">
        <v>138</v>
      </c>
      <c r="S30" t="s">
        <v>138</v>
      </c>
      <c r="T30" t="s">
        <v>138</v>
      </c>
      <c r="U30" t="s">
        <v>138</v>
      </c>
      <c r="V30" t="s">
        <v>138</v>
      </c>
      <c r="W30" t="s">
        <v>138</v>
      </c>
      <c r="X30" t="s">
        <v>138</v>
      </c>
      <c r="Y30" t="s">
        <v>138</v>
      </c>
      <c r="Z30" t="s">
        <v>138</v>
      </c>
      <c r="AA30" t="s">
        <v>138</v>
      </c>
      <c r="AB30" t="s">
        <v>138</v>
      </c>
      <c r="AC30" t="s">
        <v>138</v>
      </c>
      <c r="AD30" t="s">
        <v>138</v>
      </c>
      <c r="AE30" t="s">
        <v>138</v>
      </c>
      <c r="AF30" t="s">
        <v>138</v>
      </c>
      <c r="AG30" t="s">
        <v>138</v>
      </c>
      <c r="AH30" t="s">
        <v>138</v>
      </c>
      <c r="AI30">
        <v>1900</v>
      </c>
      <c r="AJ30" t="s">
        <v>138</v>
      </c>
      <c r="AK30">
        <v>0</v>
      </c>
      <c r="AL30">
        <v>0</v>
      </c>
      <c r="AM30">
        <v>0</v>
      </c>
      <c r="AN30" t="s">
        <v>138</v>
      </c>
      <c r="AO30" t="s">
        <v>139</v>
      </c>
    </row>
    <row r="31" spans="1:41" x14ac:dyDescent="0.25">
      <c r="A31" t="s">
        <v>698</v>
      </c>
      <c r="B31" t="s">
        <v>727</v>
      </c>
      <c r="C31" t="str">
        <f t="shared" si="0"/>
        <v>Jablocom GDP-06 fekete</v>
      </c>
      <c r="D31">
        <v>49900</v>
      </c>
      <c r="E31">
        <v>21900</v>
      </c>
      <c r="F31">
        <v>29900</v>
      </c>
      <c r="G31" t="s">
        <v>138</v>
      </c>
      <c r="H31" t="s">
        <v>138</v>
      </c>
      <c r="I31" t="s">
        <v>138</v>
      </c>
      <c r="J31" t="s">
        <v>138</v>
      </c>
      <c r="K31" t="s">
        <v>138</v>
      </c>
      <c r="L31" t="s">
        <v>138</v>
      </c>
      <c r="M31" t="s">
        <v>138</v>
      </c>
      <c r="N31" t="s">
        <v>138</v>
      </c>
      <c r="O31" t="s">
        <v>138</v>
      </c>
      <c r="P31" t="s">
        <v>138</v>
      </c>
      <c r="Q31" t="s">
        <v>138</v>
      </c>
      <c r="R31" t="s">
        <v>138</v>
      </c>
      <c r="S31" t="s">
        <v>138</v>
      </c>
      <c r="T31" t="s">
        <v>138</v>
      </c>
      <c r="U31" t="s">
        <v>138</v>
      </c>
      <c r="V31" t="s">
        <v>138</v>
      </c>
      <c r="W31" t="s">
        <v>138</v>
      </c>
      <c r="X31" t="s">
        <v>138</v>
      </c>
      <c r="Y31" t="s">
        <v>138</v>
      </c>
      <c r="Z31" t="s">
        <v>138</v>
      </c>
      <c r="AA31" t="s">
        <v>138</v>
      </c>
      <c r="AB31" t="s">
        <v>138</v>
      </c>
      <c r="AC31" t="s">
        <v>138</v>
      </c>
      <c r="AD31" t="s">
        <v>138</v>
      </c>
      <c r="AE31" t="s">
        <v>138</v>
      </c>
      <c r="AF31" t="s">
        <v>138</v>
      </c>
      <c r="AG31" t="s">
        <v>138</v>
      </c>
      <c r="AH31" t="s">
        <v>138</v>
      </c>
      <c r="AI31" t="s">
        <v>138</v>
      </c>
      <c r="AJ31" t="s">
        <v>138</v>
      </c>
      <c r="AK31" t="s">
        <v>138</v>
      </c>
      <c r="AL31" t="s">
        <v>138</v>
      </c>
      <c r="AM31" t="s">
        <v>138</v>
      </c>
      <c r="AN31" t="s">
        <v>138</v>
      </c>
      <c r="AO31" t="s">
        <v>158</v>
      </c>
    </row>
    <row r="32" spans="1:41" x14ac:dyDescent="0.25">
      <c r="A32" t="s">
        <v>707</v>
      </c>
      <c r="B32" t="s">
        <v>728</v>
      </c>
      <c r="C32" t="str">
        <f t="shared" si="0"/>
        <v>K4607 USB modem fehér</v>
      </c>
      <c r="D32">
        <v>6900</v>
      </c>
      <c r="E32" t="s">
        <v>138</v>
      </c>
      <c r="F32" t="s">
        <v>138</v>
      </c>
      <c r="G32" t="s">
        <v>138</v>
      </c>
      <c r="H32" t="s">
        <v>138</v>
      </c>
      <c r="I32" t="s">
        <v>138</v>
      </c>
      <c r="J32" t="s">
        <v>138</v>
      </c>
      <c r="K32" t="s">
        <v>138</v>
      </c>
      <c r="L32">
        <v>0</v>
      </c>
      <c r="M32">
        <v>0</v>
      </c>
      <c r="N32">
        <v>0</v>
      </c>
      <c r="O32">
        <v>0</v>
      </c>
      <c r="P32">
        <v>0</v>
      </c>
      <c r="Q32" t="s">
        <v>138</v>
      </c>
      <c r="R32" t="s">
        <v>138</v>
      </c>
      <c r="S32" t="s">
        <v>138</v>
      </c>
      <c r="T32" t="s">
        <v>138</v>
      </c>
      <c r="U32" t="s">
        <v>138</v>
      </c>
      <c r="V32" t="s">
        <v>138</v>
      </c>
      <c r="W32" t="s">
        <v>138</v>
      </c>
      <c r="X32" t="s">
        <v>138</v>
      </c>
      <c r="Y32" t="s">
        <v>138</v>
      </c>
      <c r="Z32" t="s">
        <v>138</v>
      </c>
      <c r="AA32" t="s">
        <v>138</v>
      </c>
      <c r="AB32" t="s">
        <v>138</v>
      </c>
      <c r="AC32" t="s">
        <v>138</v>
      </c>
      <c r="AD32" t="s">
        <v>138</v>
      </c>
      <c r="AE32" t="s">
        <v>138</v>
      </c>
      <c r="AF32" t="s">
        <v>138</v>
      </c>
      <c r="AG32" t="s">
        <v>138</v>
      </c>
      <c r="AH32" t="s">
        <v>138</v>
      </c>
      <c r="AI32" t="s">
        <v>138</v>
      </c>
      <c r="AJ32" t="s">
        <v>138</v>
      </c>
      <c r="AK32" t="s">
        <v>138</v>
      </c>
      <c r="AL32" t="s">
        <v>138</v>
      </c>
      <c r="AM32" t="s">
        <v>138</v>
      </c>
      <c r="AN32" t="s">
        <v>138</v>
      </c>
      <c r="AO32" t="s">
        <v>158</v>
      </c>
    </row>
    <row r="33" spans="1:41" x14ac:dyDescent="0.25">
      <c r="A33" t="s">
        <v>707</v>
      </c>
      <c r="B33" t="s">
        <v>729</v>
      </c>
      <c r="C33" t="str">
        <f t="shared" si="0"/>
        <v>K5150 USB Modem fehér</v>
      </c>
      <c r="D33">
        <v>17900</v>
      </c>
      <c r="E33" t="s">
        <v>138</v>
      </c>
      <c r="F33" t="s">
        <v>138</v>
      </c>
      <c r="G33" t="s">
        <v>138</v>
      </c>
      <c r="H33" t="s">
        <v>138</v>
      </c>
      <c r="I33" t="s">
        <v>138</v>
      </c>
      <c r="J33" t="s">
        <v>138</v>
      </c>
      <c r="K33" t="s">
        <v>138</v>
      </c>
      <c r="L33">
        <v>14900</v>
      </c>
      <c r="M33">
        <v>9900</v>
      </c>
      <c r="N33">
        <v>0</v>
      </c>
      <c r="O33">
        <v>0</v>
      </c>
      <c r="P33">
        <v>0</v>
      </c>
      <c r="Q33" t="s">
        <v>138</v>
      </c>
      <c r="R33" t="s">
        <v>138</v>
      </c>
      <c r="S33" t="s">
        <v>138</v>
      </c>
      <c r="T33" t="s">
        <v>138</v>
      </c>
      <c r="U33" t="s">
        <v>138</v>
      </c>
      <c r="V33" t="s">
        <v>138</v>
      </c>
      <c r="W33" t="s">
        <v>138</v>
      </c>
      <c r="X33" t="s">
        <v>138</v>
      </c>
      <c r="Y33" t="s">
        <v>138</v>
      </c>
      <c r="Z33" t="s">
        <v>138</v>
      </c>
      <c r="AA33" t="s">
        <v>138</v>
      </c>
      <c r="AB33" t="s">
        <v>138</v>
      </c>
      <c r="AC33" t="s">
        <v>138</v>
      </c>
      <c r="AD33" t="s">
        <v>138</v>
      </c>
      <c r="AE33" t="s">
        <v>138</v>
      </c>
      <c r="AF33" t="s">
        <v>138</v>
      </c>
      <c r="AG33" t="s">
        <v>138</v>
      </c>
      <c r="AH33" t="s">
        <v>138</v>
      </c>
      <c r="AI33" t="s">
        <v>138</v>
      </c>
      <c r="AJ33" t="s">
        <v>138</v>
      </c>
      <c r="AK33" t="s">
        <v>138</v>
      </c>
      <c r="AL33" t="s">
        <v>138</v>
      </c>
      <c r="AM33" t="s">
        <v>138</v>
      </c>
      <c r="AN33" t="s">
        <v>138</v>
      </c>
      <c r="AO33" t="s">
        <v>730</v>
      </c>
    </row>
    <row r="34" spans="1:41" x14ac:dyDescent="0.25">
      <c r="A34" t="s">
        <v>700</v>
      </c>
      <c r="B34" t="s">
        <v>731</v>
      </c>
      <c r="C34" t="str">
        <f t="shared" si="0"/>
        <v>LG G3 szürke</v>
      </c>
      <c r="D34">
        <v>94990</v>
      </c>
      <c r="E34">
        <v>64900</v>
      </c>
      <c r="F34">
        <v>69900</v>
      </c>
      <c r="G34" t="s">
        <v>138</v>
      </c>
      <c r="H34">
        <v>57400</v>
      </c>
      <c r="I34">
        <v>52900</v>
      </c>
      <c r="J34" t="s">
        <v>138</v>
      </c>
      <c r="K34" t="s">
        <v>138</v>
      </c>
      <c r="L34" t="s">
        <v>138</v>
      </c>
      <c r="M34" t="s">
        <v>138</v>
      </c>
      <c r="N34" t="s">
        <v>138</v>
      </c>
      <c r="O34" t="s">
        <v>138</v>
      </c>
      <c r="P34" t="s">
        <v>138</v>
      </c>
      <c r="Q34" t="s">
        <v>138</v>
      </c>
      <c r="R34" t="s">
        <v>138</v>
      </c>
      <c r="S34" t="s">
        <v>138</v>
      </c>
      <c r="T34" t="s">
        <v>138</v>
      </c>
      <c r="U34" t="s">
        <v>138</v>
      </c>
      <c r="V34" t="s">
        <v>138</v>
      </c>
      <c r="W34" t="s">
        <v>138</v>
      </c>
      <c r="X34" t="s">
        <v>138</v>
      </c>
      <c r="Y34" t="s">
        <v>138</v>
      </c>
      <c r="Z34" t="s">
        <v>138</v>
      </c>
      <c r="AA34" t="s">
        <v>138</v>
      </c>
      <c r="AB34" t="s">
        <v>138</v>
      </c>
      <c r="AC34" t="s">
        <v>138</v>
      </c>
      <c r="AD34" t="s">
        <v>138</v>
      </c>
      <c r="AE34" t="s">
        <v>138</v>
      </c>
      <c r="AF34" t="s">
        <v>138</v>
      </c>
      <c r="AG34" t="s">
        <v>138</v>
      </c>
      <c r="AH34" t="s">
        <v>138</v>
      </c>
      <c r="AI34">
        <v>49900</v>
      </c>
      <c r="AJ34" t="s">
        <v>138</v>
      </c>
      <c r="AK34">
        <v>4900</v>
      </c>
      <c r="AL34">
        <v>0</v>
      </c>
      <c r="AM34">
        <v>0</v>
      </c>
      <c r="AN34" t="s">
        <v>138</v>
      </c>
      <c r="AO34" t="s">
        <v>149</v>
      </c>
    </row>
    <row r="35" spans="1:41" x14ac:dyDescent="0.25">
      <c r="A35" t="s">
        <v>698</v>
      </c>
      <c r="B35" t="s">
        <v>733</v>
      </c>
      <c r="C35" t="str">
        <f t="shared" si="0"/>
        <v>LG G4 fekete</v>
      </c>
      <c r="D35">
        <v>174900</v>
      </c>
      <c r="E35">
        <v>114900</v>
      </c>
      <c r="F35">
        <v>124900</v>
      </c>
      <c r="G35" t="s">
        <v>138</v>
      </c>
      <c r="H35">
        <v>107400</v>
      </c>
      <c r="I35">
        <v>102900</v>
      </c>
      <c r="J35" t="s">
        <v>138</v>
      </c>
      <c r="K35" t="s">
        <v>138</v>
      </c>
      <c r="L35" t="s">
        <v>138</v>
      </c>
      <c r="M35" t="s">
        <v>138</v>
      </c>
      <c r="N35" t="s">
        <v>138</v>
      </c>
      <c r="O35" t="s">
        <v>138</v>
      </c>
      <c r="P35" t="s">
        <v>138</v>
      </c>
      <c r="Q35" t="s">
        <v>138</v>
      </c>
      <c r="R35" t="s">
        <v>138</v>
      </c>
      <c r="S35" t="s">
        <v>138</v>
      </c>
      <c r="T35" t="s">
        <v>138</v>
      </c>
      <c r="U35" t="s">
        <v>138</v>
      </c>
      <c r="V35" t="s">
        <v>138</v>
      </c>
      <c r="W35" t="s">
        <v>138</v>
      </c>
      <c r="X35" t="s">
        <v>138</v>
      </c>
      <c r="Y35" t="s">
        <v>138</v>
      </c>
      <c r="Z35" t="s">
        <v>138</v>
      </c>
      <c r="AA35" t="s">
        <v>138</v>
      </c>
      <c r="AB35" t="s">
        <v>138</v>
      </c>
      <c r="AC35" t="s">
        <v>138</v>
      </c>
      <c r="AD35" t="s">
        <v>138</v>
      </c>
      <c r="AE35" t="s">
        <v>138</v>
      </c>
      <c r="AF35" t="s">
        <v>138</v>
      </c>
      <c r="AG35" t="s">
        <v>138</v>
      </c>
      <c r="AH35" t="s">
        <v>138</v>
      </c>
      <c r="AI35">
        <v>104900</v>
      </c>
      <c r="AJ35" t="s">
        <v>138</v>
      </c>
      <c r="AK35">
        <v>34900</v>
      </c>
      <c r="AL35">
        <v>0</v>
      </c>
      <c r="AM35">
        <v>0</v>
      </c>
      <c r="AN35" t="s">
        <v>138</v>
      </c>
      <c r="AO35" t="s">
        <v>149</v>
      </c>
    </row>
    <row r="36" spans="1:41" x14ac:dyDescent="0.25">
      <c r="A36" t="s">
        <v>732</v>
      </c>
      <c r="B36" t="s">
        <v>789</v>
      </c>
      <c r="C36" t="str">
        <f t="shared" si="0"/>
        <v>LG G4c titán</v>
      </c>
      <c r="D36">
        <v>69900</v>
      </c>
      <c r="E36">
        <v>39900</v>
      </c>
      <c r="F36">
        <v>44900</v>
      </c>
      <c r="G36" t="s">
        <v>138</v>
      </c>
      <c r="H36">
        <v>32400</v>
      </c>
      <c r="I36">
        <v>27900</v>
      </c>
      <c r="J36" t="s">
        <v>138</v>
      </c>
      <c r="K36" t="s">
        <v>138</v>
      </c>
      <c r="L36" t="s">
        <v>138</v>
      </c>
      <c r="M36" t="s">
        <v>138</v>
      </c>
      <c r="N36" t="s">
        <v>138</v>
      </c>
      <c r="O36" t="s">
        <v>138</v>
      </c>
      <c r="P36" t="s">
        <v>138</v>
      </c>
      <c r="Q36" t="s">
        <v>138</v>
      </c>
      <c r="R36" t="s">
        <v>138</v>
      </c>
      <c r="S36" t="s">
        <v>138</v>
      </c>
      <c r="T36" t="s">
        <v>138</v>
      </c>
      <c r="U36" t="s">
        <v>138</v>
      </c>
      <c r="V36" t="s">
        <v>138</v>
      </c>
      <c r="W36" t="s">
        <v>138</v>
      </c>
      <c r="X36" t="s">
        <v>138</v>
      </c>
      <c r="Y36" t="s">
        <v>138</v>
      </c>
      <c r="Z36" t="s">
        <v>138</v>
      </c>
      <c r="AA36" t="s">
        <v>138</v>
      </c>
      <c r="AB36" t="s">
        <v>138</v>
      </c>
      <c r="AC36" t="s">
        <v>138</v>
      </c>
      <c r="AD36" t="s">
        <v>138</v>
      </c>
      <c r="AE36" t="s">
        <v>138</v>
      </c>
      <c r="AF36" t="s">
        <v>138</v>
      </c>
      <c r="AG36" t="s">
        <v>138</v>
      </c>
      <c r="AH36" t="s">
        <v>138</v>
      </c>
      <c r="AI36">
        <v>14900</v>
      </c>
      <c r="AJ36" t="s">
        <v>138</v>
      </c>
      <c r="AK36">
        <v>0</v>
      </c>
      <c r="AL36">
        <v>0</v>
      </c>
      <c r="AM36">
        <v>0</v>
      </c>
      <c r="AN36" t="s">
        <v>138</v>
      </c>
      <c r="AO36" t="s">
        <v>139</v>
      </c>
    </row>
    <row r="37" spans="1:41" x14ac:dyDescent="0.25">
      <c r="A37" t="s">
        <v>732</v>
      </c>
      <c r="B37" t="s">
        <v>790</v>
      </c>
      <c r="C37" t="str">
        <f t="shared" si="0"/>
        <v>LG Leon 4G titán</v>
      </c>
      <c r="D37">
        <v>39900</v>
      </c>
      <c r="E37">
        <v>14900</v>
      </c>
      <c r="F37">
        <v>19900</v>
      </c>
      <c r="G37" t="s">
        <v>138</v>
      </c>
      <c r="H37">
        <v>7400</v>
      </c>
      <c r="I37">
        <v>2900</v>
      </c>
      <c r="J37" t="s">
        <v>138</v>
      </c>
      <c r="K37" t="s">
        <v>138</v>
      </c>
      <c r="L37" t="s">
        <v>138</v>
      </c>
      <c r="M37" t="s">
        <v>138</v>
      </c>
      <c r="N37" t="s">
        <v>138</v>
      </c>
      <c r="O37" t="s">
        <v>138</v>
      </c>
      <c r="P37" t="s">
        <v>138</v>
      </c>
      <c r="Q37" t="s">
        <v>138</v>
      </c>
      <c r="R37" t="s">
        <v>138</v>
      </c>
      <c r="S37" t="s">
        <v>138</v>
      </c>
      <c r="T37" t="s">
        <v>138</v>
      </c>
      <c r="U37" t="s">
        <v>138</v>
      </c>
      <c r="V37" t="s">
        <v>138</v>
      </c>
      <c r="W37" t="s">
        <v>138</v>
      </c>
      <c r="X37" t="s">
        <v>138</v>
      </c>
      <c r="Y37" t="s">
        <v>138</v>
      </c>
      <c r="Z37" t="s">
        <v>138</v>
      </c>
      <c r="AA37" t="s">
        <v>138</v>
      </c>
      <c r="AB37" t="s">
        <v>138</v>
      </c>
      <c r="AC37" t="s">
        <v>138</v>
      </c>
      <c r="AD37" t="s">
        <v>138</v>
      </c>
      <c r="AE37" t="s">
        <v>138</v>
      </c>
      <c r="AF37" t="s">
        <v>138</v>
      </c>
      <c r="AG37" t="s">
        <v>138</v>
      </c>
      <c r="AH37" t="s">
        <v>138</v>
      </c>
      <c r="AI37">
        <v>0</v>
      </c>
      <c r="AJ37" t="s">
        <v>138</v>
      </c>
      <c r="AK37">
        <v>0</v>
      </c>
      <c r="AL37">
        <v>0</v>
      </c>
      <c r="AM37">
        <v>0</v>
      </c>
      <c r="AN37" t="s">
        <v>138</v>
      </c>
      <c r="AO37" t="s">
        <v>139</v>
      </c>
    </row>
    <row r="38" spans="1:41" x14ac:dyDescent="0.25">
      <c r="A38" t="s">
        <v>748</v>
      </c>
      <c r="B38" t="s">
        <v>790</v>
      </c>
      <c r="C38" t="str">
        <f t="shared" si="0"/>
        <v>LG Leon 4G arany</v>
      </c>
      <c r="D38">
        <v>39900</v>
      </c>
      <c r="E38">
        <v>14900</v>
      </c>
      <c r="F38">
        <v>19900</v>
      </c>
      <c r="G38" t="s">
        <v>138</v>
      </c>
      <c r="H38">
        <v>7400</v>
      </c>
      <c r="I38">
        <v>2900</v>
      </c>
      <c r="J38" t="s">
        <v>138</v>
      </c>
      <c r="K38" t="s">
        <v>138</v>
      </c>
      <c r="L38" t="s">
        <v>138</v>
      </c>
      <c r="M38" t="s">
        <v>138</v>
      </c>
      <c r="N38" t="s">
        <v>138</v>
      </c>
      <c r="O38" t="s">
        <v>138</v>
      </c>
      <c r="P38" t="s">
        <v>138</v>
      </c>
      <c r="Q38" t="s">
        <v>138</v>
      </c>
      <c r="R38" t="s">
        <v>138</v>
      </c>
      <c r="S38" t="s">
        <v>138</v>
      </c>
      <c r="T38" t="s">
        <v>138</v>
      </c>
      <c r="U38" t="s">
        <v>138</v>
      </c>
      <c r="V38" t="s">
        <v>138</v>
      </c>
      <c r="W38" t="s">
        <v>138</v>
      </c>
      <c r="X38" t="s">
        <v>138</v>
      </c>
      <c r="Y38" t="s">
        <v>138</v>
      </c>
      <c r="Z38" t="s">
        <v>138</v>
      </c>
      <c r="AA38" t="s">
        <v>138</v>
      </c>
      <c r="AB38" t="s">
        <v>138</v>
      </c>
      <c r="AC38" t="s">
        <v>138</v>
      </c>
      <c r="AD38" t="s">
        <v>138</v>
      </c>
      <c r="AE38" t="s">
        <v>138</v>
      </c>
      <c r="AF38" t="s">
        <v>138</v>
      </c>
      <c r="AG38" t="s">
        <v>138</v>
      </c>
      <c r="AH38" t="s">
        <v>138</v>
      </c>
      <c r="AI38">
        <v>0</v>
      </c>
      <c r="AJ38" t="s">
        <v>138</v>
      </c>
      <c r="AK38">
        <v>0</v>
      </c>
      <c r="AL38">
        <v>0</v>
      </c>
      <c r="AM38">
        <v>0</v>
      </c>
      <c r="AN38" t="s">
        <v>138</v>
      </c>
      <c r="AO38" t="s">
        <v>139</v>
      </c>
    </row>
    <row r="39" spans="1:41" x14ac:dyDescent="0.25">
      <c r="A39" t="s">
        <v>698</v>
      </c>
      <c r="B39" t="s">
        <v>881</v>
      </c>
      <c r="C39" t="str">
        <f t="shared" si="0"/>
        <v>Microsoft Lumia 435 fekete</v>
      </c>
      <c r="D39">
        <v>29900</v>
      </c>
      <c r="E39">
        <v>9900</v>
      </c>
      <c r="F39">
        <v>14900</v>
      </c>
      <c r="G39" t="s">
        <v>138</v>
      </c>
      <c r="H39">
        <v>2400</v>
      </c>
      <c r="I39">
        <v>0</v>
      </c>
      <c r="J39" t="s">
        <v>138</v>
      </c>
      <c r="K39" t="s">
        <v>138</v>
      </c>
      <c r="L39" t="s">
        <v>138</v>
      </c>
      <c r="M39" t="s">
        <v>138</v>
      </c>
      <c r="N39" t="s">
        <v>138</v>
      </c>
      <c r="O39" t="s">
        <v>138</v>
      </c>
      <c r="P39" t="s">
        <v>138</v>
      </c>
      <c r="Q39" t="s">
        <v>138</v>
      </c>
      <c r="R39" t="s">
        <v>138</v>
      </c>
      <c r="S39" t="s">
        <v>138</v>
      </c>
      <c r="T39" t="s">
        <v>138</v>
      </c>
      <c r="U39" t="s">
        <v>138</v>
      </c>
      <c r="V39" t="s">
        <v>138</v>
      </c>
      <c r="W39" t="s">
        <v>138</v>
      </c>
      <c r="X39" t="s">
        <v>138</v>
      </c>
      <c r="Y39" t="s">
        <v>138</v>
      </c>
      <c r="Z39" t="s">
        <v>138</v>
      </c>
      <c r="AA39" t="s">
        <v>138</v>
      </c>
      <c r="AB39" t="s">
        <v>138</v>
      </c>
      <c r="AC39" t="s">
        <v>138</v>
      </c>
      <c r="AD39" t="s">
        <v>138</v>
      </c>
      <c r="AE39" t="s">
        <v>138</v>
      </c>
      <c r="AF39" t="s">
        <v>138</v>
      </c>
      <c r="AG39" t="s">
        <v>138</v>
      </c>
      <c r="AH39" t="s">
        <v>138</v>
      </c>
      <c r="AI39">
        <v>0</v>
      </c>
      <c r="AJ39" t="s">
        <v>138</v>
      </c>
      <c r="AK39">
        <v>0</v>
      </c>
      <c r="AL39">
        <v>0</v>
      </c>
      <c r="AM39">
        <v>0</v>
      </c>
      <c r="AN39" t="s">
        <v>138</v>
      </c>
      <c r="AO39" t="s">
        <v>139</v>
      </c>
    </row>
    <row r="40" spans="1:41" x14ac:dyDescent="0.25">
      <c r="A40" t="s">
        <v>698</v>
      </c>
      <c r="B40" t="s">
        <v>740</v>
      </c>
      <c r="C40" t="str">
        <f t="shared" si="0"/>
        <v>Microsoft Lumia 550 fekete</v>
      </c>
      <c r="D40">
        <v>34900</v>
      </c>
      <c r="E40">
        <v>14900</v>
      </c>
      <c r="F40">
        <v>19900</v>
      </c>
      <c r="G40" t="s">
        <v>138</v>
      </c>
      <c r="H40">
        <v>7400</v>
      </c>
      <c r="I40">
        <v>2900</v>
      </c>
      <c r="J40" t="s">
        <v>138</v>
      </c>
      <c r="K40" t="s">
        <v>138</v>
      </c>
      <c r="L40" t="s">
        <v>138</v>
      </c>
      <c r="M40" t="s">
        <v>138</v>
      </c>
      <c r="N40" t="s">
        <v>138</v>
      </c>
      <c r="O40" t="s">
        <v>138</v>
      </c>
      <c r="P40" t="s">
        <v>138</v>
      </c>
      <c r="Q40" t="s">
        <v>138</v>
      </c>
      <c r="R40" t="s">
        <v>138</v>
      </c>
      <c r="S40" t="s">
        <v>138</v>
      </c>
      <c r="T40" t="s">
        <v>138</v>
      </c>
      <c r="U40" t="s">
        <v>138</v>
      </c>
      <c r="V40" t="s">
        <v>138</v>
      </c>
      <c r="W40" t="s">
        <v>138</v>
      </c>
      <c r="X40" t="s">
        <v>138</v>
      </c>
      <c r="Y40" t="s">
        <v>138</v>
      </c>
      <c r="Z40" t="s">
        <v>138</v>
      </c>
      <c r="AA40" t="s">
        <v>138</v>
      </c>
      <c r="AB40" t="s">
        <v>138</v>
      </c>
      <c r="AC40" t="s">
        <v>138</v>
      </c>
      <c r="AD40" t="s">
        <v>138</v>
      </c>
      <c r="AE40" t="s">
        <v>138</v>
      </c>
      <c r="AF40" t="s">
        <v>138</v>
      </c>
      <c r="AG40" t="s">
        <v>138</v>
      </c>
      <c r="AH40" t="s">
        <v>138</v>
      </c>
      <c r="AI40">
        <v>1900</v>
      </c>
      <c r="AJ40" t="s">
        <v>138</v>
      </c>
      <c r="AK40">
        <v>0</v>
      </c>
      <c r="AL40">
        <v>0</v>
      </c>
      <c r="AM40">
        <v>0</v>
      </c>
      <c r="AN40" t="s">
        <v>138</v>
      </c>
      <c r="AO40" t="s">
        <v>139</v>
      </c>
    </row>
    <row r="41" spans="1:41" x14ac:dyDescent="0.25">
      <c r="A41" t="s">
        <v>698</v>
      </c>
      <c r="B41" t="s">
        <v>741</v>
      </c>
      <c r="C41" t="str">
        <f t="shared" si="0"/>
        <v>Microsoft Lumia 640 fekete</v>
      </c>
      <c r="D41">
        <v>48900</v>
      </c>
      <c r="E41">
        <v>24900</v>
      </c>
      <c r="F41">
        <v>29900</v>
      </c>
      <c r="G41" t="s">
        <v>138</v>
      </c>
      <c r="H41">
        <v>17400</v>
      </c>
      <c r="I41">
        <v>12900</v>
      </c>
      <c r="J41" t="s">
        <v>138</v>
      </c>
      <c r="K41" t="s">
        <v>138</v>
      </c>
      <c r="L41" t="s">
        <v>138</v>
      </c>
      <c r="M41" t="s">
        <v>138</v>
      </c>
      <c r="N41" t="s">
        <v>138</v>
      </c>
      <c r="O41" t="s">
        <v>138</v>
      </c>
      <c r="P41" t="s">
        <v>138</v>
      </c>
      <c r="Q41" t="s">
        <v>138</v>
      </c>
      <c r="R41" t="s">
        <v>138</v>
      </c>
      <c r="S41" t="s">
        <v>138</v>
      </c>
      <c r="T41" t="s">
        <v>138</v>
      </c>
      <c r="U41" t="s">
        <v>138</v>
      </c>
      <c r="V41" t="s">
        <v>138</v>
      </c>
      <c r="W41" t="s">
        <v>138</v>
      </c>
      <c r="X41" t="s">
        <v>138</v>
      </c>
      <c r="Y41" t="s">
        <v>138</v>
      </c>
      <c r="Z41" t="s">
        <v>138</v>
      </c>
      <c r="AA41" t="s">
        <v>138</v>
      </c>
      <c r="AB41" t="s">
        <v>138</v>
      </c>
      <c r="AC41" t="s">
        <v>138</v>
      </c>
      <c r="AD41" t="s">
        <v>138</v>
      </c>
      <c r="AE41" t="s">
        <v>138</v>
      </c>
      <c r="AF41" t="s">
        <v>138</v>
      </c>
      <c r="AG41" t="s">
        <v>138</v>
      </c>
      <c r="AH41" t="s">
        <v>138</v>
      </c>
      <c r="AI41">
        <v>0</v>
      </c>
      <c r="AJ41" t="s">
        <v>138</v>
      </c>
      <c r="AK41">
        <v>0</v>
      </c>
      <c r="AL41">
        <v>0</v>
      </c>
      <c r="AM41">
        <v>0</v>
      </c>
      <c r="AN41" t="s">
        <v>138</v>
      </c>
      <c r="AO41" t="s">
        <v>139</v>
      </c>
    </row>
    <row r="42" spans="1:41" x14ac:dyDescent="0.25">
      <c r="A42" t="s">
        <v>698</v>
      </c>
      <c r="B42" t="s">
        <v>743</v>
      </c>
      <c r="C42" t="str">
        <f t="shared" si="0"/>
        <v>Microsoft Lumia 950 fekete</v>
      </c>
      <c r="D42">
        <v>189900</v>
      </c>
      <c r="E42">
        <v>124900</v>
      </c>
      <c r="F42">
        <v>134900</v>
      </c>
      <c r="G42" t="s">
        <v>138</v>
      </c>
      <c r="H42">
        <v>117400</v>
      </c>
      <c r="I42">
        <v>112900</v>
      </c>
      <c r="J42" t="s">
        <v>138</v>
      </c>
      <c r="K42" t="s">
        <v>138</v>
      </c>
      <c r="L42" t="s">
        <v>138</v>
      </c>
      <c r="M42" t="s">
        <v>138</v>
      </c>
      <c r="N42" t="s">
        <v>138</v>
      </c>
      <c r="O42" t="s">
        <v>138</v>
      </c>
      <c r="P42" t="s">
        <v>138</v>
      </c>
      <c r="Q42" t="s">
        <v>138</v>
      </c>
      <c r="R42" t="s">
        <v>138</v>
      </c>
      <c r="S42" t="s">
        <v>138</v>
      </c>
      <c r="T42" t="s">
        <v>138</v>
      </c>
      <c r="U42" t="s">
        <v>138</v>
      </c>
      <c r="V42" t="s">
        <v>138</v>
      </c>
      <c r="W42" t="s">
        <v>138</v>
      </c>
      <c r="X42" t="s">
        <v>138</v>
      </c>
      <c r="Y42" t="s">
        <v>138</v>
      </c>
      <c r="Z42" t="s">
        <v>138</v>
      </c>
      <c r="AA42" t="s">
        <v>138</v>
      </c>
      <c r="AB42" t="s">
        <v>138</v>
      </c>
      <c r="AC42" t="s">
        <v>138</v>
      </c>
      <c r="AD42" t="s">
        <v>138</v>
      </c>
      <c r="AE42" t="s">
        <v>138</v>
      </c>
      <c r="AF42" t="s">
        <v>138</v>
      </c>
      <c r="AG42" t="s">
        <v>138</v>
      </c>
      <c r="AH42" t="s">
        <v>138</v>
      </c>
      <c r="AI42">
        <v>114900</v>
      </c>
      <c r="AJ42" t="s">
        <v>138</v>
      </c>
      <c r="AK42">
        <v>59900</v>
      </c>
      <c r="AL42">
        <v>0</v>
      </c>
      <c r="AM42">
        <v>0</v>
      </c>
      <c r="AN42" t="s">
        <v>138</v>
      </c>
      <c r="AO42" t="s">
        <v>149</v>
      </c>
    </row>
    <row r="43" spans="1:41" x14ac:dyDescent="0.25">
      <c r="A43" t="s">
        <v>698</v>
      </c>
      <c r="B43" t="s">
        <v>744</v>
      </c>
      <c r="C43" t="str">
        <f t="shared" si="0"/>
        <v>Microsoft Lumia 950 XL fekete</v>
      </c>
      <c r="D43">
        <v>244900</v>
      </c>
      <c r="E43">
        <v>164900</v>
      </c>
      <c r="F43">
        <v>174900</v>
      </c>
      <c r="G43" t="s">
        <v>138</v>
      </c>
      <c r="H43">
        <v>157400</v>
      </c>
      <c r="I43">
        <v>152900</v>
      </c>
      <c r="J43" t="s">
        <v>138</v>
      </c>
      <c r="K43" t="s">
        <v>138</v>
      </c>
      <c r="L43" t="s">
        <v>138</v>
      </c>
      <c r="M43" t="s">
        <v>138</v>
      </c>
      <c r="N43" t="s">
        <v>138</v>
      </c>
      <c r="O43" t="s">
        <v>138</v>
      </c>
      <c r="P43" t="s">
        <v>138</v>
      </c>
      <c r="Q43" t="s">
        <v>138</v>
      </c>
      <c r="R43" t="s">
        <v>138</v>
      </c>
      <c r="S43" t="s">
        <v>138</v>
      </c>
      <c r="T43" t="s">
        <v>138</v>
      </c>
      <c r="U43" t="s">
        <v>138</v>
      </c>
      <c r="V43" t="s">
        <v>138</v>
      </c>
      <c r="W43" t="s">
        <v>138</v>
      </c>
      <c r="X43" t="s">
        <v>138</v>
      </c>
      <c r="Y43" t="s">
        <v>138</v>
      </c>
      <c r="Z43" t="s">
        <v>138</v>
      </c>
      <c r="AA43" t="s">
        <v>138</v>
      </c>
      <c r="AB43" t="s">
        <v>138</v>
      </c>
      <c r="AC43" t="s">
        <v>138</v>
      </c>
      <c r="AD43" t="s">
        <v>138</v>
      </c>
      <c r="AE43" t="s">
        <v>138</v>
      </c>
      <c r="AF43" t="s">
        <v>138</v>
      </c>
      <c r="AG43" t="s">
        <v>138</v>
      </c>
      <c r="AH43" t="s">
        <v>138</v>
      </c>
      <c r="AI43">
        <v>149900</v>
      </c>
      <c r="AJ43" t="s">
        <v>138</v>
      </c>
      <c r="AK43">
        <v>99000</v>
      </c>
      <c r="AL43">
        <v>19900</v>
      </c>
      <c r="AM43">
        <v>0</v>
      </c>
      <c r="AN43" t="s">
        <v>138</v>
      </c>
      <c r="AO43" t="s">
        <v>149</v>
      </c>
    </row>
    <row r="44" spans="1:41" x14ac:dyDescent="0.25">
      <c r="A44" t="s">
        <v>707</v>
      </c>
      <c r="B44" t="s">
        <v>745</v>
      </c>
      <c r="C44" t="str">
        <f t="shared" si="0"/>
        <v>MiniBázis Plusz fehér</v>
      </c>
      <c r="D44">
        <v>22900</v>
      </c>
      <c r="E44" t="s">
        <v>138</v>
      </c>
      <c r="F44" t="s">
        <v>138</v>
      </c>
      <c r="G44" t="s">
        <v>138</v>
      </c>
      <c r="H44" t="s">
        <v>138</v>
      </c>
      <c r="I44" t="s">
        <v>138</v>
      </c>
      <c r="J44" t="s">
        <v>138</v>
      </c>
      <c r="K44" t="s">
        <v>138</v>
      </c>
      <c r="L44" t="s">
        <v>138</v>
      </c>
      <c r="M44" t="s">
        <v>138</v>
      </c>
      <c r="N44" t="s">
        <v>138</v>
      </c>
      <c r="O44" t="s">
        <v>138</v>
      </c>
      <c r="P44" t="s">
        <v>138</v>
      </c>
      <c r="Q44" t="s">
        <v>138</v>
      </c>
      <c r="R44" t="s">
        <v>138</v>
      </c>
      <c r="S44" t="s">
        <v>138</v>
      </c>
      <c r="T44" t="s">
        <v>138</v>
      </c>
      <c r="U44" t="s">
        <v>138</v>
      </c>
      <c r="V44" t="s">
        <v>138</v>
      </c>
      <c r="W44" t="s">
        <v>138</v>
      </c>
      <c r="X44" t="s">
        <v>138</v>
      </c>
      <c r="Y44" t="s">
        <v>138</v>
      </c>
      <c r="Z44" t="s">
        <v>138</v>
      </c>
      <c r="AA44" t="s">
        <v>138</v>
      </c>
      <c r="AB44" t="s">
        <v>138</v>
      </c>
      <c r="AC44" t="s">
        <v>138</v>
      </c>
      <c r="AD44" t="s">
        <v>138</v>
      </c>
      <c r="AE44" t="s">
        <v>138</v>
      </c>
      <c r="AF44" t="s">
        <v>138</v>
      </c>
      <c r="AG44" t="s">
        <v>138</v>
      </c>
      <c r="AH44" t="s">
        <v>138</v>
      </c>
      <c r="AI44" t="s">
        <v>138</v>
      </c>
      <c r="AJ44" t="s">
        <v>138</v>
      </c>
      <c r="AK44" t="s">
        <v>138</v>
      </c>
      <c r="AL44" t="s">
        <v>138</v>
      </c>
      <c r="AM44" t="s">
        <v>138</v>
      </c>
      <c r="AN44" t="s">
        <v>138</v>
      </c>
      <c r="AO44" t="s">
        <v>158</v>
      </c>
    </row>
    <row r="45" spans="1:41" x14ac:dyDescent="0.25">
      <c r="A45" t="s">
        <v>698</v>
      </c>
      <c r="B45" t="s">
        <v>791</v>
      </c>
      <c r="C45" t="str">
        <f t="shared" si="0"/>
        <v>Nokia 108 fekete</v>
      </c>
      <c r="D45">
        <v>7900</v>
      </c>
      <c r="E45">
        <v>0</v>
      </c>
      <c r="F45">
        <v>2900</v>
      </c>
      <c r="G45" t="s">
        <v>138</v>
      </c>
      <c r="H45" t="s">
        <v>138</v>
      </c>
      <c r="I45" t="s">
        <v>138</v>
      </c>
      <c r="J45" t="s">
        <v>138</v>
      </c>
      <c r="K45" t="s">
        <v>138</v>
      </c>
      <c r="L45" t="s">
        <v>138</v>
      </c>
      <c r="M45" t="s">
        <v>138</v>
      </c>
      <c r="N45" t="s">
        <v>138</v>
      </c>
      <c r="O45" t="s">
        <v>138</v>
      </c>
      <c r="P45" t="s">
        <v>138</v>
      </c>
      <c r="Q45" t="s">
        <v>138</v>
      </c>
      <c r="R45" t="s">
        <v>138</v>
      </c>
      <c r="S45" t="s">
        <v>138</v>
      </c>
      <c r="T45" t="s">
        <v>138</v>
      </c>
      <c r="U45" t="s">
        <v>138</v>
      </c>
      <c r="V45" t="s">
        <v>138</v>
      </c>
      <c r="W45" t="s">
        <v>138</v>
      </c>
      <c r="X45" t="s">
        <v>138</v>
      </c>
      <c r="Y45" t="s">
        <v>138</v>
      </c>
      <c r="Z45" t="s">
        <v>138</v>
      </c>
      <c r="AA45" t="s">
        <v>138</v>
      </c>
      <c r="AB45" t="s">
        <v>138</v>
      </c>
      <c r="AC45" t="s">
        <v>138</v>
      </c>
      <c r="AD45" t="s">
        <v>138</v>
      </c>
      <c r="AE45" t="s">
        <v>138</v>
      </c>
      <c r="AF45" t="s">
        <v>138</v>
      </c>
      <c r="AG45" t="s">
        <v>138</v>
      </c>
      <c r="AH45" t="s">
        <v>138</v>
      </c>
      <c r="AI45" t="s">
        <v>138</v>
      </c>
      <c r="AJ45" t="s">
        <v>138</v>
      </c>
      <c r="AK45" t="s">
        <v>138</v>
      </c>
      <c r="AL45" t="s">
        <v>138</v>
      </c>
      <c r="AM45" t="s">
        <v>138</v>
      </c>
      <c r="AN45" t="s">
        <v>138</v>
      </c>
      <c r="AO45" t="s">
        <v>139</v>
      </c>
    </row>
    <row r="46" spans="1:41" x14ac:dyDescent="0.25">
      <c r="A46" t="s">
        <v>698</v>
      </c>
      <c r="B46" t="s">
        <v>747</v>
      </c>
      <c r="C46" t="str">
        <f t="shared" si="0"/>
        <v>R216 Wifi 4G HotSpot fekete</v>
      </c>
      <c r="D46">
        <v>19900</v>
      </c>
      <c r="E46" t="s">
        <v>138</v>
      </c>
      <c r="F46" t="s">
        <v>138</v>
      </c>
      <c r="G46" t="s">
        <v>138</v>
      </c>
      <c r="H46" t="s">
        <v>138</v>
      </c>
      <c r="I46" t="s">
        <v>138</v>
      </c>
      <c r="J46" t="s">
        <v>138</v>
      </c>
      <c r="K46" t="s">
        <v>138</v>
      </c>
      <c r="L46">
        <v>15900</v>
      </c>
      <c r="M46">
        <v>9900</v>
      </c>
      <c r="N46">
        <v>0</v>
      </c>
      <c r="O46">
        <v>0</v>
      </c>
      <c r="P46">
        <v>0</v>
      </c>
      <c r="Q46" t="s">
        <v>138</v>
      </c>
      <c r="R46" t="s">
        <v>138</v>
      </c>
      <c r="S46" t="s">
        <v>138</v>
      </c>
      <c r="T46" t="s">
        <v>138</v>
      </c>
      <c r="U46" t="s">
        <v>138</v>
      </c>
      <c r="V46" t="s">
        <v>138</v>
      </c>
      <c r="W46" t="s">
        <v>138</v>
      </c>
      <c r="X46" t="s">
        <v>138</v>
      </c>
      <c r="Y46" t="s">
        <v>138</v>
      </c>
      <c r="Z46" t="s">
        <v>138</v>
      </c>
      <c r="AA46" t="s">
        <v>138</v>
      </c>
      <c r="AB46" t="s">
        <v>138</v>
      </c>
      <c r="AC46" t="s">
        <v>138</v>
      </c>
      <c r="AD46" t="s">
        <v>138</v>
      </c>
      <c r="AE46" t="s">
        <v>138</v>
      </c>
      <c r="AF46" t="s">
        <v>138</v>
      </c>
      <c r="AG46" t="s">
        <v>138</v>
      </c>
      <c r="AH46" t="s">
        <v>138</v>
      </c>
      <c r="AI46" t="s">
        <v>138</v>
      </c>
      <c r="AJ46" t="s">
        <v>138</v>
      </c>
      <c r="AK46" t="s">
        <v>138</v>
      </c>
      <c r="AL46" t="s">
        <v>138</v>
      </c>
      <c r="AM46" t="s">
        <v>138</v>
      </c>
      <c r="AN46" t="s">
        <v>138</v>
      </c>
      <c r="AO46" t="s">
        <v>158</v>
      </c>
    </row>
    <row r="47" spans="1:41" x14ac:dyDescent="0.25">
      <c r="A47" t="s">
        <v>698</v>
      </c>
      <c r="B47" t="s">
        <v>792</v>
      </c>
      <c r="C47" t="str">
        <f t="shared" si="0"/>
        <v>Samsung E1200 fekete</v>
      </c>
      <c r="D47">
        <v>4900</v>
      </c>
      <c r="E47">
        <v>0</v>
      </c>
      <c r="F47">
        <v>2900</v>
      </c>
      <c r="G47" t="s">
        <v>138</v>
      </c>
      <c r="H47" t="s">
        <v>138</v>
      </c>
      <c r="I47" t="s">
        <v>138</v>
      </c>
      <c r="J47" t="s">
        <v>138</v>
      </c>
      <c r="K47" t="s">
        <v>138</v>
      </c>
      <c r="L47" t="s">
        <v>138</v>
      </c>
      <c r="M47" t="s">
        <v>138</v>
      </c>
      <c r="N47" t="s">
        <v>138</v>
      </c>
      <c r="O47" t="s">
        <v>138</v>
      </c>
      <c r="P47" t="s">
        <v>138</v>
      </c>
      <c r="Q47" t="s">
        <v>138</v>
      </c>
      <c r="R47" t="s">
        <v>138</v>
      </c>
      <c r="S47" t="s">
        <v>138</v>
      </c>
      <c r="T47" t="s">
        <v>138</v>
      </c>
      <c r="U47" t="s">
        <v>138</v>
      </c>
      <c r="V47" t="s">
        <v>138</v>
      </c>
      <c r="W47" t="s">
        <v>138</v>
      </c>
      <c r="X47" t="s">
        <v>138</v>
      </c>
      <c r="Y47" t="s">
        <v>138</v>
      </c>
      <c r="Z47" t="s">
        <v>138</v>
      </c>
      <c r="AA47" t="s">
        <v>138</v>
      </c>
      <c r="AB47" t="s">
        <v>138</v>
      </c>
      <c r="AC47" t="s">
        <v>138</v>
      </c>
      <c r="AD47" t="s">
        <v>138</v>
      </c>
      <c r="AE47" t="s">
        <v>138</v>
      </c>
      <c r="AF47" t="s">
        <v>138</v>
      </c>
      <c r="AG47" t="s">
        <v>138</v>
      </c>
      <c r="AH47" t="s">
        <v>138</v>
      </c>
      <c r="AI47" t="s">
        <v>138</v>
      </c>
      <c r="AJ47" t="s">
        <v>138</v>
      </c>
      <c r="AK47" t="s">
        <v>138</v>
      </c>
      <c r="AL47" t="s">
        <v>138</v>
      </c>
      <c r="AM47" t="s">
        <v>138</v>
      </c>
      <c r="AN47" t="s">
        <v>138</v>
      </c>
      <c r="AO47" t="s">
        <v>139</v>
      </c>
    </row>
    <row r="48" spans="1:41" s="118" customFormat="1" x14ac:dyDescent="0.25">
      <c r="A48" s="118" t="s">
        <v>698</v>
      </c>
      <c r="B48" s="118" t="s">
        <v>882</v>
      </c>
      <c r="C48" t="str">
        <f t="shared" si="0"/>
        <v>Samsung Galaxy A3 (2016) fekete</v>
      </c>
      <c r="D48" s="118">
        <v>109990</v>
      </c>
      <c r="E48" s="118">
        <v>64990</v>
      </c>
      <c r="F48" s="118">
        <v>69990</v>
      </c>
      <c r="G48" s="118" t="s">
        <v>138</v>
      </c>
      <c r="H48" s="118">
        <v>57490</v>
      </c>
      <c r="I48" s="118">
        <v>52990</v>
      </c>
      <c r="J48" s="118" t="s">
        <v>138</v>
      </c>
      <c r="K48" s="118" t="s">
        <v>138</v>
      </c>
      <c r="L48" s="118" t="s">
        <v>138</v>
      </c>
      <c r="M48" s="118" t="s">
        <v>138</v>
      </c>
      <c r="N48" s="118" t="s">
        <v>138</v>
      </c>
      <c r="O48" s="118" t="s">
        <v>138</v>
      </c>
      <c r="P48" s="118" t="s">
        <v>138</v>
      </c>
      <c r="Q48" s="118" t="s">
        <v>138</v>
      </c>
      <c r="R48" s="118" t="s">
        <v>138</v>
      </c>
      <c r="S48" s="118" t="s">
        <v>138</v>
      </c>
      <c r="T48" s="118" t="s">
        <v>138</v>
      </c>
      <c r="U48" s="118" t="s">
        <v>138</v>
      </c>
      <c r="V48" s="118" t="s">
        <v>138</v>
      </c>
      <c r="W48" s="118" t="s">
        <v>138</v>
      </c>
      <c r="X48" s="118" t="s">
        <v>138</v>
      </c>
      <c r="Y48" s="118" t="s">
        <v>138</v>
      </c>
      <c r="Z48" s="118" t="s">
        <v>138</v>
      </c>
      <c r="AA48" s="118" t="s">
        <v>138</v>
      </c>
      <c r="AB48" s="118" t="s">
        <v>138</v>
      </c>
      <c r="AC48" s="118" t="s">
        <v>138</v>
      </c>
      <c r="AD48" s="118" t="s">
        <v>138</v>
      </c>
      <c r="AE48" s="118" t="s">
        <v>138</v>
      </c>
      <c r="AF48" s="118" t="s">
        <v>138</v>
      </c>
      <c r="AG48" s="118" t="s">
        <v>138</v>
      </c>
      <c r="AH48" s="118" t="s">
        <v>138</v>
      </c>
      <c r="AI48" s="118">
        <v>54990</v>
      </c>
      <c r="AJ48" s="118" t="s">
        <v>138</v>
      </c>
      <c r="AK48" s="118">
        <v>0</v>
      </c>
      <c r="AL48" s="118">
        <v>0</v>
      </c>
      <c r="AM48" s="118">
        <v>0</v>
      </c>
      <c r="AN48" s="118" t="s">
        <v>138</v>
      </c>
      <c r="AO48" s="118" t="s">
        <v>146</v>
      </c>
    </row>
    <row r="49" spans="1:41" s="118" customFormat="1" x14ac:dyDescent="0.25">
      <c r="A49" s="118" t="s">
        <v>748</v>
      </c>
      <c r="B49" s="118" t="s">
        <v>882</v>
      </c>
      <c r="C49" t="str">
        <f t="shared" si="0"/>
        <v>Samsung Galaxy A3 (2016) arany</v>
      </c>
      <c r="D49" s="118">
        <v>109990</v>
      </c>
      <c r="E49" s="118">
        <v>64990</v>
      </c>
      <c r="F49" s="118">
        <v>69990</v>
      </c>
      <c r="G49" s="118" t="s">
        <v>138</v>
      </c>
      <c r="H49" s="118">
        <v>57490</v>
      </c>
      <c r="I49" s="118">
        <v>52990</v>
      </c>
      <c r="J49" s="118" t="s">
        <v>138</v>
      </c>
      <c r="K49" s="118" t="s">
        <v>138</v>
      </c>
      <c r="L49" s="118" t="s">
        <v>138</v>
      </c>
      <c r="M49" s="118" t="s">
        <v>138</v>
      </c>
      <c r="N49" s="118" t="s">
        <v>138</v>
      </c>
      <c r="O49" s="118" t="s">
        <v>138</v>
      </c>
      <c r="P49" s="118" t="s">
        <v>138</v>
      </c>
      <c r="Q49" s="118" t="s">
        <v>138</v>
      </c>
      <c r="R49" s="118" t="s">
        <v>138</v>
      </c>
      <c r="S49" s="118" t="s">
        <v>138</v>
      </c>
      <c r="T49" s="118" t="s">
        <v>138</v>
      </c>
      <c r="U49" s="118" t="s">
        <v>138</v>
      </c>
      <c r="V49" s="118" t="s">
        <v>138</v>
      </c>
      <c r="W49" s="118" t="s">
        <v>138</v>
      </c>
      <c r="X49" s="118" t="s">
        <v>138</v>
      </c>
      <c r="Y49" s="118" t="s">
        <v>138</v>
      </c>
      <c r="Z49" s="118" t="s">
        <v>138</v>
      </c>
      <c r="AA49" s="118" t="s">
        <v>138</v>
      </c>
      <c r="AB49" s="118" t="s">
        <v>138</v>
      </c>
      <c r="AC49" s="118" t="s">
        <v>138</v>
      </c>
      <c r="AD49" s="118" t="s">
        <v>138</v>
      </c>
      <c r="AE49" s="118" t="s">
        <v>138</v>
      </c>
      <c r="AF49" s="118" t="s">
        <v>138</v>
      </c>
      <c r="AG49" s="118" t="s">
        <v>138</v>
      </c>
      <c r="AH49" s="118" t="s">
        <v>138</v>
      </c>
      <c r="AI49" s="118">
        <v>54990</v>
      </c>
      <c r="AJ49" s="118" t="s">
        <v>138</v>
      </c>
      <c r="AK49" s="118">
        <v>0</v>
      </c>
      <c r="AL49" s="118">
        <v>0</v>
      </c>
      <c r="AM49" s="118">
        <v>0</v>
      </c>
      <c r="AN49" s="118" t="s">
        <v>138</v>
      </c>
      <c r="AO49" s="118" t="s">
        <v>146</v>
      </c>
    </row>
    <row r="50" spans="1:41" x14ac:dyDescent="0.25">
      <c r="A50" t="s">
        <v>703</v>
      </c>
      <c r="B50" t="s">
        <v>793</v>
      </c>
      <c r="C50" t="str">
        <f t="shared" si="0"/>
        <v>Samsung Galaxy A5 ezüst</v>
      </c>
      <c r="D50">
        <v>92990</v>
      </c>
      <c r="E50">
        <v>69900</v>
      </c>
      <c r="F50">
        <v>74900</v>
      </c>
      <c r="G50" t="s">
        <v>138</v>
      </c>
      <c r="H50">
        <v>62400</v>
      </c>
      <c r="I50">
        <v>57900</v>
      </c>
      <c r="J50" t="s">
        <v>138</v>
      </c>
      <c r="K50" t="s">
        <v>138</v>
      </c>
      <c r="L50" t="s">
        <v>138</v>
      </c>
      <c r="M50" t="s">
        <v>138</v>
      </c>
      <c r="N50" t="s">
        <v>138</v>
      </c>
      <c r="O50" t="s">
        <v>138</v>
      </c>
      <c r="P50" t="s">
        <v>138</v>
      </c>
      <c r="Q50" t="s">
        <v>138</v>
      </c>
      <c r="R50" t="s">
        <v>138</v>
      </c>
      <c r="S50" t="s">
        <v>138</v>
      </c>
      <c r="T50" t="s">
        <v>138</v>
      </c>
      <c r="U50" t="s">
        <v>138</v>
      </c>
      <c r="V50" t="s">
        <v>138</v>
      </c>
      <c r="W50" t="s">
        <v>138</v>
      </c>
      <c r="X50" t="s">
        <v>138</v>
      </c>
      <c r="Y50" t="s">
        <v>138</v>
      </c>
      <c r="Z50" t="s">
        <v>138</v>
      </c>
      <c r="AA50" t="s">
        <v>138</v>
      </c>
      <c r="AB50" t="s">
        <v>138</v>
      </c>
      <c r="AC50" t="s">
        <v>138</v>
      </c>
      <c r="AD50" t="s">
        <v>138</v>
      </c>
      <c r="AE50" t="s">
        <v>138</v>
      </c>
      <c r="AF50" t="s">
        <v>138</v>
      </c>
      <c r="AG50" t="s">
        <v>138</v>
      </c>
      <c r="AH50" t="s">
        <v>138</v>
      </c>
      <c r="AI50">
        <v>27900</v>
      </c>
      <c r="AJ50" t="s">
        <v>138</v>
      </c>
      <c r="AK50">
        <v>0</v>
      </c>
      <c r="AL50">
        <v>0</v>
      </c>
      <c r="AM50">
        <v>0</v>
      </c>
      <c r="AN50" t="s">
        <v>138</v>
      </c>
      <c r="AO50" t="s">
        <v>146</v>
      </c>
    </row>
    <row r="51" spans="1:41" s="118" customFormat="1" x14ac:dyDescent="0.25">
      <c r="A51" s="118" t="s">
        <v>698</v>
      </c>
      <c r="B51" s="118" t="s">
        <v>883</v>
      </c>
      <c r="C51" t="str">
        <f t="shared" si="0"/>
        <v>Samsung Galaxy A5 (2016) fekete</v>
      </c>
      <c r="D51" s="118">
        <v>144990</v>
      </c>
      <c r="E51" s="118">
        <v>94990</v>
      </c>
      <c r="F51" s="118">
        <v>104990</v>
      </c>
      <c r="G51" s="118" t="s">
        <v>138</v>
      </c>
      <c r="H51" s="118">
        <v>87490</v>
      </c>
      <c r="I51" s="118">
        <v>82990</v>
      </c>
      <c r="J51" s="118" t="s">
        <v>138</v>
      </c>
      <c r="K51" s="118" t="s">
        <v>138</v>
      </c>
      <c r="L51" s="118" t="s">
        <v>138</v>
      </c>
      <c r="M51" s="118" t="s">
        <v>138</v>
      </c>
      <c r="N51" s="118" t="s">
        <v>138</v>
      </c>
      <c r="O51" s="118" t="s">
        <v>138</v>
      </c>
      <c r="P51" s="118" t="s">
        <v>138</v>
      </c>
      <c r="Q51" s="118" t="s">
        <v>138</v>
      </c>
      <c r="R51" s="118" t="s">
        <v>138</v>
      </c>
      <c r="S51" s="118" t="s">
        <v>138</v>
      </c>
      <c r="T51" s="118" t="s">
        <v>138</v>
      </c>
      <c r="U51" s="118" t="s">
        <v>138</v>
      </c>
      <c r="V51" s="118" t="s">
        <v>138</v>
      </c>
      <c r="W51" s="118" t="s">
        <v>138</v>
      </c>
      <c r="X51" s="118" t="s">
        <v>138</v>
      </c>
      <c r="Y51" s="118" t="s">
        <v>138</v>
      </c>
      <c r="Z51" s="118" t="s">
        <v>138</v>
      </c>
      <c r="AA51" s="118" t="s">
        <v>138</v>
      </c>
      <c r="AB51" s="118" t="s">
        <v>138</v>
      </c>
      <c r="AC51" s="118" t="s">
        <v>138</v>
      </c>
      <c r="AD51" s="118" t="s">
        <v>138</v>
      </c>
      <c r="AE51" s="118" t="s">
        <v>138</v>
      </c>
      <c r="AF51" s="118" t="s">
        <v>138</v>
      </c>
      <c r="AG51" s="118" t="s">
        <v>138</v>
      </c>
      <c r="AH51" s="118" t="s">
        <v>138</v>
      </c>
      <c r="AI51" s="118">
        <v>89990</v>
      </c>
      <c r="AJ51" s="118" t="s">
        <v>138</v>
      </c>
      <c r="AK51" s="118">
        <v>4990</v>
      </c>
      <c r="AL51" s="118">
        <v>0</v>
      </c>
      <c r="AM51" s="118">
        <v>0</v>
      </c>
      <c r="AN51" s="118" t="s">
        <v>138</v>
      </c>
      <c r="AO51" s="118" t="s">
        <v>149</v>
      </c>
    </row>
    <row r="52" spans="1:41" s="118" customFormat="1" x14ac:dyDescent="0.25">
      <c r="A52" s="118" t="s">
        <v>748</v>
      </c>
      <c r="B52" s="118" t="s">
        <v>883</v>
      </c>
      <c r="C52" t="str">
        <f t="shared" si="0"/>
        <v>Samsung Galaxy A5 (2016) arany</v>
      </c>
      <c r="D52" s="118">
        <v>146514.19999999998</v>
      </c>
      <c r="E52" s="118">
        <v>94990</v>
      </c>
      <c r="F52" s="118">
        <v>104990</v>
      </c>
      <c r="G52" s="118" t="s">
        <v>138</v>
      </c>
      <c r="H52" s="118">
        <v>87490</v>
      </c>
      <c r="I52" s="118">
        <v>82990</v>
      </c>
      <c r="J52" s="118" t="s">
        <v>138</v>
      </c>
      <c r="K52" s="118" t="s">
        <v>138</v>
      </c>
      <c r="L52" s="118" t="s">
        <v>138</v>
      </c>
      <c r="M52" s="118" t="s">
        <v>138</v>
      </c>
      <c r="N52" s="118" t="s">
        <v>138</v>
      </c>
      <c r="O52" s="118" t="s">
        <v>138</v>
      </c>
      <c r="P52" s="118" t="s">
        <v>138</v>
      </c>
      <c r="Q52" s="118" t="s">
        <v>138</v>
      </c>
      <c r="R52" s="118" t="s">
        <v>138</v>
      </c>
      <c r="S52" s="118" t="s">
        <v>138</v>
      </c>
      <c r="T52" s="118" t="s">
        <v>138</v>
      </c>
      <c r="U52" s="118" t="s">
        <v>138</v>
      </c>
      <c r="V52" s="118" t="s">
        <v>138</v>
      </c>
      <c r="W52" s="118" t="s">
        <v>138</v>
      </c>
      <c r="X52" s="118" t="s">
        <v>138</v>
      </c>
      <c r="Y52" s="118" t="s">
        <v>138</v>
      </c>
      <c r="Z52" s="118" t="s">
        <v>138</v>
      </c>
      <c r="AA52" s="118" t="s">
        <v>138</v>
      </c>
      <c r="AB52" s="118" t="s">
        <v>138</v>
      </c>
      <c r="AC52" s="118" t="s">
        <v>138</v>
      </c>
      <c r="AD52" s="118" t="s">
        <v>138</v>
      </c>
      <c r="AE52" s="118" t="s">
        <v>138</v>
      </c>
      <c r="AF52" s="118" t="s">
        <v>138</v>
      </c>
      <c r="AG52" s="118" t="s">
        <v>138</v>
      </c>
      <c r="AH52" s="118" t="s">
        <v>138</v>
      </c>
      <c r="AI52" s="118">
        <v>89990</v>
      </c>
      <c r="AJ52" s="118" t="s">
        <v>138</v>
      </c>
      <c r="AK52" s="118">
        <v>4990</v>
      </c>
      <c r="AL52" s="118">
        <v>0</v>
      </c>
      <c r="AM52" s="118">
        <v>0</v>
      </c>
      <c r="AN52" s="118" t="s">
        <v>138</v>
      </c>
      <c r="AO52" s="118" t="s">
        <v>149</v>
      </c>
    </row>
    <row r="53" spans="1:41" x14ac:dyDescent="0.25">
      <c r="A53" t="s">
        <v>698</v>
      </c>
      <c r="B53" t="s">
        <v>794</v>
      </c>
      <c r="C53" t="str">
        <f t="shared" si="0"/>
        <v>Samsung Galaxy Core Prime fekete</v>
      </c>
      <c r="D53">
        <v>44900</v>
      </c>
      <c r="E53">
        <v>19900</v>
      </c>
      <c r="F53">
        <v>24900</v>
      </c>
      <c r="G53" t="s">
        <v>138</v>
      </c>
      <c r="H53">
        <v>12400</v>
      </c>
      <c r="I53">
        <v>7900</v>
      </c>
      <c r="J53" t="s">
        <v>138</v>
      </c>
      <c r="K53" t="s">
        <v>138</v>
      </c>
      <c r="L53" t="s">
        <v>138</v>
      </c>
      <c r="M53" t="s">
        <v>138</v>
      </c>
      <c r="N53" t="s">
        <v>138</v>
      </c>
      <c r="O53" t="s">
        <v>138</v>
      </c>
      <c r="P53" t="s">
        <v>138</v>
      </c>
      <c r="Q53" t="s">
        <v>138</v>
      </c>
      <c r="R53" t="s">
        <v>138</v>
      </c>
      <c r="S53" t="s">
        <v>138</v>
      </c>
      <c r="T53" t="s">
        <v>138</v>
      </c>
      <c r="U53" t="s">
        <v>138</v>
      </c>
      <c r="V53" t="s">
        <v>138</v>
      </c>
      <c r="W53" t="s">
        <v>138</v>
      </c>
      <c r="X53" t="s">
        <v>138</v>
      </c>
      <c r="Y53" t="s">
        <v>138</v>
      </c>
      <c r="Z53" t="s">
        <v>138</v>
      </c>
      <c r="AA53" t="s">
        <v>138</v>
      </c>
      <c r="AB53" t="s">
        <v>138</v>
      </c>
      <c r="AC53" t="s">
        <v>138</v>
      </c>
      <c r="AD53" t="s">
        <v>138</v>
      </c>
      <c r="AE53" t="s">
        <v>138</v>
      </c>
      <c r="AF53" t="s">
        <v>138</v>
      </c>
      <c r="AG53" t="s">
        <v>138</v>
      </c>
      <c r="AH53" t="s">
        <v>138</v>
      </c>
      <c r="AI53">
        <v>0</v>
      </c>
      <c r="AJ53" t="s">
        <v>138</v>
      </c>
      <c r="AK53">
        <v>0</v>
      </c>
      <c r="AL53">
        <v>0</v>
      </c>
      <c r="AM53">
        <v>0</v>
      </c>
      <c r="AN53" t="s">
        <v>138</v>
      </c>
      <c r="AO53" t="s">
        <v>139</v>
      </c>
    </row>
    <row r="54" spans="1:41" x14ac:dyDescent="0.25">
      <c r="A54" t="s">
        <v>707</v>
      </c>
      <c r="B54" t="s">
        <v>794</v>
      </c>
      <c r="C54" t="str">
        <f t="shared" si="0"/>
        <v>Samsung Galaxy Core Prime fehér</v>
      </c>
      <c r="D54">
        <v>44900</v>
      </c>
      <c r="E54">
        <v>19900</v>
      </c>
      <c r="F54">
        <v>24900</v>
      </c>
      <c r="G54" t="s">
        <v>138</v>
      </c>
      <c r="H54">
        <v>12400</v>
      </c>
      <c r="I54">
        <v>7900</v>
      </c>
      <c r="J54" t="s">
        <v>138</v>
      </c>
      <c r="K54" t="s">
        <v>138</v>
      </c>
      <c r="L54" t="s">
        <v>138</v>
      </c>
      <c r="M54" t="s">
        <v>138</v>
      </c>
      <c r="N54" t="s">
        <v>138</v>
      </c>
      <c r="O54" t="s">
        <v>138</v>
      </c>
      <c r="P54" t="s">
        <v>138</v>
      </c>
      <c r="Q54" t="s">
        <v>138</v>
      </c>
      <c r="R54" t="s">
        <v>138</v>
      </c>
      <c r="S54" t="s">
        <v>138</v>
      </c>
      <c r="T54" t="s">
        <v>138</v>
      </c>
      <c r="U54" t="s">
        <v>138</v>
      </c>
      <c r="V54" t="s">
        <v>138</v>
      </c>
      <c r="W54" t="s">
        <v>138</v>
      </c>
      <c r="X54" t="s">
        <v>138</v>
      </c>
      <c r="Y54" t="s">
        <v>138</v>
      </c>
      <c r="Z54" t="s">
        <v>138</v>
      </c>
      <c r="AA54" t="s">
        <v>138</v>
      </c>
      <c r="AB54" t="s">
        <v>138</v>
      </c>
      <c r="AC54" t="s">
        <v>138</v>
      </c>
      <c r="AD54" t="s">
        <v>138</v>
      </c>
      <c r="AE54" t="s">
        <v>138</v>
      </c>
      <c r="AF54" t="s">
        <v>138</v>
      </c>
      <c r="AG54" t="s">
        <v>138</v>
      </c>
      <c r="AH54" t="s">
        <v>138</v>
      </c>
      <c r="AI54">
        <v>0</v>
      </c>
      <c r="AJ54" t="s">
        <v>138</v>
      </c>
      <c r="AK54">
        <v>0</v>
      </c>
      <c r="AL54">
        <v>0</v>
      </c>
      <c r="AM54">
        <v>0</v>
      </c>
      <c r="AN54" t="s">
        <v>138</v>
      </c>
      <c r="AO54" t="s">
        <v>139</v>
      </c>
    </row>
    <row r="55" spans="1:41" x14ac:dyDescent="0.25">
      <c r="A55" s="118" t="s">
        <v>698</v>
      </c>
      <c r="B55" s="118" t="s">
        <v>795</v>
      </c>
      <c r="C55" t="str">
        <f t="shared" si="0"/>
        <v>Samsung Galaxy J5 fekete</v>
      </c>
      <c r="D55" s="118">
        <v>64990</v>
      </c>
      <c r="E55" s="118">
        <v>34990</v>
      </c>
      <c r="F55" s="118">
        <v>39990</v>
      </c>
      <c r="G55" s="118" t="s">
        <v>138</v>
      </c>
      <c r="H55" s="118">
        <v>27490</v>
      </c>
      <c r="I55" s="118">
        <v>22990</v>
      </c>
      <c r="J55" s="118" t="s">
        <v>138</v>
      </c>
      <c r="K55" s="118" t="s">
        <v>138</v>
      </c>
      <c r="L55" s="118" t="s">
        <v>138</v>
      </c>
      <c r="M55" s="118" t="s">
        <v>138</v>
      </c>
      <c r="N55" s="118" t="s">
        <v>138</v>
      </c>
      <c r="O55" s="118" t="s">
        <v>138</v>
      </c>
      <c r="P55" s="118" t="s">
        <v>138</v>
      </c>
      <c r="Q55" s="118" t="s">
        <v>138</v>
      </c>
      <c r="R55" s="118" t="s">
        <v>138</v>
      </c>
      <c r="S55" s="118" t="s">
        <v>138</v>
      </c>
      <c r="T55" s="118" t="s">
        <v>138</v>
      </c>
      <c r="U55" s="118" t="s">
        <v>138</v>
      </c>
      <c r="V55" s="118" t="s">
        <v>138</v>
      </c>
      <c r="W55" s="118" t="s">
        <v>138</v>
      </c>
      <c r="X55" s="118" t="s">
        <v>138</v>
      </c>
      <c r="Y55" s="118" t="s">
        <v>138</v>
      </c>
      <c r="Z55" s="118" t="s">
        <v>138</v>
      </c>
      <c r="AA55" s="118" t="s">
        <v>138</v>
      </c>
      <c r="AB55" s="118" t="s">
        <v>138</v>
      </c>
      <c r="AC55" s="118" t="s">
        <v>138</v>
      </c>
      <c r="AD55" s="118" t="s">
        <v>138</v>
      </c>
      <c r="AE55" s="118" t="s">
        <v>138</v>
      </c>
      <c r="AF55" s="118" t="s">
        <v>138</v>
      </c>
      <c r="AG55" s="118" t="s">
        <v>138</v>
      </c>
      <c r="AH55" s="118" t="s">
        <v>138</v>
      </c>
      <c r="AI55" s="118">
        <v>0</v>
      </c>
      <c r="AJ55" s="118" t="s">
        <v>138</v>
      </c>
      <c r="AK55" s="118">
        <v>0</v>
      </c>
      <c r="AL55" s="118">
        <v>0</v>
      </c>
      <c r="AM55" s="118">
        <v>0</v>
      </c>
      <c r="AN55" s="118" t="s">
        <v>138</v>
      </c>
      <c r="AO55" s="118" t="s">
        <v>139</v>
      </c>
    </row>
    <row r="56" spans="1:41" x14ac:dyDescent="0.25">
      <c r="A56" s="118" t="s">
        <v>707</v>
      </c>
      <c r="B56" s="118" t="s">
        <v>795</v>
      </c>
      <c r="C56" t="str">
        <f t="shared" si="0"/>
        <v>Samsung Galaxy J5 fehér</v>
      </c>
      <c r="D56" s="118">
        <v>64990</v>
      </c>
      <c r="E56" s="118">
        <v>34990</v>
      </c>
      <c r="F56" s="118">
        <v>39990</v>
      </c>
      <c r="G56" s="118" t="s">
        <v>138</v>
      </c>
      <c r="H56" s="118">
        <v>27490</v>
      </c>
      <c r="I56" s="118">
        <v>22990</v>
      </c>
      <c r="J56" s="118" t="s">
        <v>138</v>
      </c>
      <c r="K56" s="118" t="s">
        <v>138</v>
      </c>
      <c r="L56" s="118" t="s">
        <v>138</v>
      </c>
      <c r="M56" s="118" t="s">
        <v>138</v>
      </c>
      <c r="N56" s="118" t="s">
        <v>138</v>
      </c>
      <c r="O56" s="118" t="s">
        <v>138</v>
      </c>
      <c r="P56" s="118" t="s">
        <v>138</v>
      </c>
      <c r="Q56" s="118" t="s">
        <v>138</v>
      </c>
      <c r="R56" s="118" t="s">
        <v>138</v>
      </c>
      <c r="S56" s="118" t="s">
        <v>138</v>
      </c>
      <c r="T56" s="118" t="s">
        <v>138</v>
      </c>
      <c r="U56" s="118" t="s">
        <v>138</v>
      </c>
      <c r="V56" s="118" t="s">
        <v>138</v>
      </c>
      <c r="W56" s="118" t="s">
        <v>138</v>
      </c>
      <c r="X56" s="118" t="s">
        <v>138</v>
      </c>
      <c r="Y56" s="118" t="s">
        <v>138</v>
      </c>
      <c r="Z56" s="118" t="s">
        <v>138</v>
      </c>
      <c r="AA56" s="118" t="s">
        <v>138</v>
      </c>
      <c r="AB56" s="118" t="s">
        <v>138</v>
      </c>
      <c r="AC56" s="118" t="s">
        <v>138</v>
      </c>
      <c r="AD56" s="118" t="s">
        <v>138</v>
      </c>
      <c r="AE56" s="118" t="s">
        <v>138</v>
      </c>
      <c r="AF56" s="118" t="s">
        <v>138</v>
      </c>
      <c r="AG56" s="118" t="s">
        <v>138</v>
      </c>
      <c r="AH56" s="118" t="s">
        <v>138</v>
      </c>
      <c r="AI56" s="118">
        <v>0</v>
      </c>
      <c r="AJ56" s="118" t="s">
        <v>138</v>
      </c>
      <c r="AK56" s="118">
        <v>0</v>
      </c>
      <c r="AL56" s="118">
        <v>0</v>
      </c>
      <c r="AM56" s="118">
        <v>0</v>
      </c>
      <c r="AN56" s="118" t="s">
        <v>138</v>
      </c>
      <c r="AO56" s="118" t="s">
        <v>139</v>
      </c>
    </row>
    <row r="57" spans="1:41" s="118" customFormat="1" x14ac:dyDescent="0.25">
      <c r="A57" t="s">
        <v>698</v>
      </c>
      <c r="B57" t="s">
        <v>754</v>
      </c>
      <c r="C57" t="str">
        <f t="shared" si="0"/>
        <v>Samsung Galaxy S6 Edge 32GB fekete</v>
      </c>
      <c r="D57">
        <v>229900</v>
      </c>
      <c r="E57">
        <v>154900</v>
      </c>
      <c r="F57">
        <v>164900</v>
      </c>
      <c r="G57" t="s">
        <v>138</v>
      </c>
      <c r="H57">
        <v>147400</v>
      </c>
      <c r="I57">
        <v>142900</v>
      </c>
      <c r="J57" t="s">
        <v>138</v>
      </c>
      <c r="K57" t="s">
        <v>138</v>
      </c>
      <c r="L57" t="s">
        <v>138</v>
      </c>
      <c r="M57" t="s">
        <v>138</v>
      </c>
      <c r="N57" t="s">
        <v>138</v>
      </c>
      <c r="O57" t="s">
        <v>138</v>
      </c>
      <c r="P57" t="s">
        <v>138</v>
      </c>
      <c r="Q57" t="s">
        <v>138</v>
      </c>
      <c r="R57" t="s">
        <v>138</v>
      </c>
      <c r="S57" t="s">
        <v>138</v>
      </c>
      <c r="T57" t="s">
        <v>138</v>
      </c>
      <c r="U57" t="s">
        <v>138</v>
      </c>
      <c r="V57" t="s">
        <v>138</v>
      </c>
      <c r="W57" t="s">
        <v>138</v>
      </c>
      <c r="X57" t="s">
        <v>138</v>
      </c>
      <c r="Y57" t="s">
        <v>138</v>
      </c>
      <c r="Z57" t="s">
        <v>138</v>
      </c>
      <c r="AA57" t="s">
        <v>138</v>
      </c>
      <c r="AB57" t="s">
        <v>138</v>
      </c>
      <c r="AC57" t="s">
        <v>138</v>
      </c>
      <c r="AD57" t="s">
        <v>138</v>
      </c>
      <c r="AE57" t="s">
        <v>138</v>
      </c>
      <c r="AF57" t="s">
        <v>138</v>
      </c>
      <c r="AG57" t="s">
        <v>138</v>
      </c>
      <c r="AH57" t="s">
        <v>138</v>
      </c>
      <c r="AI57">
        <v>147900</v>
      </c>
      <c r="AJ57" t="s">
        <v>138</v>
      </c>
      <c r="AK57">
        <v>94900</v>
      </c>
      <c r="AL57">
        <v>14900</v>
      </c>
      <c r="AM57">
        <v>0</v>
      </c>
      <c r="AN57" t="s">
        <v>138</v>
      </c>
      <c r="AO57" t="s">
        <v>149</v>
      </c>
    </row>
    <row r="58" spans="1:41" x14ac:dyDescent="0.25">
      <c r="A58" t="s">
        <v>698</v>
      </c>
      <c r="B58" t="s">
        <v>758</v>
      </c>
      <c r="C58" t="str">
        <f t="shared" si="0"/>
        <v>Samsung Galaxy Tab A 9.7 fekete</v>
      </c>
      <c r="D58">
        <v>109900</v>
      </c>
      <c r="E58" t="s">
        <v>138</v>
      </c>
      <c r="F58" t="s">
        <v>138</v>
      </c>
      <c r="G58" t="s">
        <v>138</v>
      </c>
      <c r="H58" t="s">
        <v>138</v>
      </c>
      <c r="I58" t="s">
        <v>138</v>
      </c>
      <c r="J58" t="s">
        <v>138</v>
      </c>
      <c r="K58" t="s">
        <v>138</v>
      </c>
      <c r="L58" t="s">
        <v>138</v>
      </c>
      <c r="M58" t="s">
        <v>138</v>
      </c>
      <c r="N58" t="s">
        <v>138</v>
      </c>
      <c r="O58" t="s">
        <v>138</v>
      </c>
      <c r="P58" t="s">
        <v>138</v>
      </c>
      <c r="Q58" t="s">
        <v>138</v>
      </c>
      <c r="R58" t="s">
        <v>138</v>
      </c>
      <c r="S58" t="s">
        <v>138</v>
      </c>
      <c r="T58" t="s">
        <v>138</v>
      </c>
      <c r="U58" t="s">
        <v>138</v>
      </c>
      <c r="V58" t="s">
        <v>138</v>
      </c>
      <c r="W58" t="s">
        <v>138</v>
      </c>
      <c r="X58" t="s">
        <v>138</v>
      </c>
      <c r="Y58" t="s">
        <v>138</v>
      </c>
      <c r="Z58" t="s">
        <v>138</v>
      </c>
      <c r="AA58">
        <v>0</v>
      </c>
      <c r="AB58">
        <v>49900</v>
      </c>
      <c r="AC58">
        <v>59900</v>
      </c>
      <c r="AD58" t="s">
        <v>138</v>
      </c>
      <c r="AE58" t="s">
        <v>138</v>
      </c>
      <c r="AF58" t="s">
        <v>138</v>
      </c>
      <c r="AG58" t="s">
        <v>138</v>
      </c>
      <c r="AH58" t="s">
        <v>138</v>
      </c>
      <c r="AI58" t="s">
        <v>138</v>
      </c>
      <c r="AJ58" t="s">
        <v>138</v>
      </c>
      <c r="AK58" t="s">
        <v>138</v>
      </c>
      <c r="AL58" t="s">
        <v>138</v>
      </c>
      <c r="AM58" t="s">
        <v>138</v>
      </c>
      <c r="AN58" t="s">
        <v>138</v>
      </c>
      <c r="AO58" t="s">
        <v>146</v>
      </c>
    </row>
    <row r="59" spans="1:41" s="118" customFormat="1" x14ac:dyDescent="0.25">
      <c r="A59" s="118" t="s">
        <v>707</v>
      </c>
      <c r="B59" s="118" t="s">
        <v>884</v>
      </c>
      <c r="C59" t="str">
        <f t="shared" si="0"/>
        <v>Samsung Galaxy Tab S2 9.7 fehér</v>
      </c>
      <c r="D59" s="118">
        <v>169990</v>
      </c>
      <c r="E59" s="118" t="s">
        <v>138</v>
      </c>
      <c r="F59" s="118" t="s">
        <v>138</v>
      </c>
      <c r="G59" s="118" t="s">
        <v>138</v>
      </c>
      <c r="H59" s="118" t="s">
        <v>138</v>
      </c>
      <c r="I59" s="118" t="s">
        <v>138</v>
      </c>
      <c r="J59" s="118" t="s">
        <v>138</v>
      </c>
      <c r="K59" s="118" t="s">
        <v>138</v>
      </c>
      <c r="L59" s="118" t="s">
        <v>138</v>
      </c>
      <c r="M59" s="118" t="s">
        <v>138</v>
      </c>
      <c r="N59" s="118" t="s">
        <v>138</v>
      </c>
      <c r="O59" s="118" t="s">
        <v>138</v>
      </c>
      <c r="P59" s="118" t="s">
        <v>138</v>
      </c>
      <c r="Q59" s="118" t="s">
        <v>138</v>
      </c>
      <c r="R59" s="118" t="s">
        <v>138</v>
      </c>
      <c r="S59" s="118" t="s">
        <v>138</v>
      </c>
      <c r="T59" s="118" t="s">
        <v>138</v>
      </c>
      <c r="U59" s="118" t="s">
        <v>138</v>
      </c>
      <c r="V59" s="118" t="s">
        <v>138</v>
      </c>
      <c r="W59" s="118" t="s">
        <v>138</v>
      </c>
      <c r="X59" s="118" t="s">
        <v>138</v>
      </c>
      <c r="Y59" s="118" t="s">
        <v>138</v>
      </c>
      <c r="Z59" s="118">
        <v>0</v>
      </c>
      <c r="AA59" s="118">
        <v>4990</v>
      </c>
      <c r="AB59" s="118">
        <v>84990</v>
      </c>
      <c r="AC59" s="118">
        <v>109990</v>
      </c>
      <c r="AD59" s="118" t="s">
        <v>138</v>
      </c>
      <c r="AE59" s="118" t="s">
        <v>138</v>
      </c>
      <c r="AF59" s="118" t="s">
        <v>138</v>
      </c>
      <c r="AG59" s="118" t="s">
        <v>138</v>
      </c>
      <c r="AH59" s="118" t="s">
        <v>138</v>
      </c>
      <c r="AI59" s="118" t="s">
        <v>138</v>
      </c>
      <c r="AJ59" s="118" t="s">
        <v>138</v>
      </c>
      <c r="AK59" s="118" t="s">
        <v>138</v>
      </c>
      <c r="AL59" s="118" t="s">
        <v>138</v>
      </c>
      <c r="AM59" s="118" t="s">
        <v>138</v>
      </c>
      <c r="AN59" s="118" t="s">
        <v>138</v>
      </c>
      <c r="AO59" s="118" t="s">
        <v>158</v>
      </c>
    </row>
    <row r="60" spans="1:41" s="118" customFormat="1" x14ac:dyDescent="0.25">
      <c r="A60" t="s">
        <v>698</v>
      </c>
      <c r="B60" t="s">
        <v>796</v>
      </c>
      <c r="C60" t="str">
        <f t="shared" si="0"/>
        <v>Samsung Galaxy Xcover 3 fekete</v>
      </c>
      <c r="D60">
        <v>71900</v>
      </c>
      <c r="E60">
        <v>39900</v>
      </c>
      <c r="F60">
        <v>44900</v>
      </c>
      <c r="G60" t="s">
        <v>138</v>
      </c>
      <c r="H60">
        <v>32400</v>
      </c>
      <c r="I60">
        <v>27900</v>
      </c>
      <c r="J60" t="s">
        <v>138</v>
      </c>
      <c r="K60" t="s">
        <v>138</v>
      </c>
      <c r="L60" t="s">
        <v>138</v>
      </c>
      <c r="M60" t="s">
        <v>138</v>
      </c>
      <c r="N60" t="s">
        <v>138</v>
      </c>
      <c r="O60" t="s">
        <v>138</v>
      </c>
      <c r="P60" t="s">
        <v>138</v>
      </c>
      <c r="Q60" t="s">
        <v>138</v>
      </c>
      <c r="R60" t="s">
        <v>138</v>
      </c>
      <c r="S60" t="s">
        <v>138</v>
      </c>
      <c r="T60" t="s">
        <v>138</v>
      </c>
      <c r="U60" t="s">
        <v>138</v>
      </c>
      <c r="V60" t="s">
        <v>138</v>
      </c>
      <c r="W60" t="s">
        <v>138</v>
      </c>
      <c r="X60" t="s">
        <v>138</v>
      </c>
      <c r="Y60" t="s">
        <v>138</v>
      </c>
      <c r="Z60" t="s">
        <v>138</v>
      </c>
      <c r="AA60" t="s">
        <v>138</v>
      </c>
      <c r="AB60" t="s">
        <v>138</v>
      </c>
      <c r="AC60" t="s">
        <v>138</v>
      </c>
      <c r="AD60" t="s">
        <v>138</v>
      </c>
      <c r="AE60" t="s">
        <v>138</v>
      </c>
      <c r="AF60" t="s">
        <v>138</v>
      </c>
      <c r="AG60" t="s">
        <v>138</v>
      </c>
      <c r="AH60" t="s">
        <v>138</v>
      </c>
      <c r="AI60">
        <v>0</v>
      </c>
      <c r="AJ60" t="s">
        <v>138</v>
      </c>
      <c r="AK60">
        <v>0</v>
      </c>
      <c r="AL60">
        <v>0</v>
      </c>
      <c r="AM60">
        <v>0</v>
      </c>
      <c r="AN60" t="s">
        <v>138</v>
      </c>
      <c r="AO60" t="s">
        <v>139</v>
      </c>
    </row>
    <row r="61" spans="1:41" x14ac:dyDescent="0.25">
      <c r="A61" t="s">
        <v>698</v>
      </c>
      <c r="B61" t="s">
        <v>797</v>
      </c>
      <c r="C61" t="str">
        <f t="shared" si="0"/>
        <v>Samsung Xcover 550 fekete</v>
      </c>
      <c r="D61">
        <v>29900</v>
      </c>
      <c r="E61">
        <v>9900</v>
      </c>
      <c r="F61">
        <v>14900</v>
      </c>
      <c r="G61" t="s">
        <v>138</v>
      </c>
      <c r="H61">
        <v>2400</v>
      </c>
      <c r="I61">
        <v>0</v>
      </c>
      <c r="J61" t="s">
        <v>138</v>
      </c>
      <c r="K61" t="s">
        <v>138</v>
      </c>
      <c r="L61" t="s">
        <v>138</v>
      </c>
      <c r="M61" t="s">
        <v>138</v>
      </c>
      <c r="N61" t="s">
        <v>138</v>
      </c>
      <c r="O61" t="s">
        <v>138</v>
      </c>
      <c r="P61" t="s">
        <v>138</v>
      </c>
      <c r="Q61" t="s">
        <v>138</v>
      </c>
      <c r="R61" t="s">
        <v>138</v>
      </c>
      <c r="S61" t="s">
        <v>138</v>
      </c>
      <c r="T61" t="s">
        <v>138</v>
      </c>
      <c r="U61" t="s">
        <v>138</v>
      </c>
      <c r="V61" t="s">
        <v>138</v>
      </c>
      <c r="W61" t="s">
        <v>138</v>
      </c>
      <c r="X61" t="s">
        <v>138</v>
      </c>
      <c r="Y61" t="s">
        <v>138</v>
      </c>
      <c r="Z61" t="s">
        <v>138</v>
      </c>
      <c r="AA61" t="s">
        <v>138</v>
      </c>
      <c r="AB61" t="s">
        <v>138</v>
      </c>
      <c r="AC61" t="s">
        <v>138</v>
      </c>
      <c r="AD61" t="s">
        <v>138</v>
      </c>
      <c r="AE61" t="s">
        <v>138</v>
      </c>
      <c r="AF61" t="s">
        <v>138</v>
      </c>
      <c r="AG61" t="s">
        <v>138</v>
      </c>
      <c r="AH61" t="s">
        <v>138</v>
      </c>
      <c r="AI61">
        <v>0</v>
      </c>
      <c r="AJ61" t="s">
        <v>138</v>
      </c>
      <c r="AK61">
        <v>0</v>
      </c>
      <c r="AL61">
        <v>0</v>
      </c>
      <c r="AM61">
        <v>0</v>
      </c>
      <c r="AN61" t="s">
        <v>138</v>
      </c>
      <c r="AO61" t="s">
        <v>139</v>
      </c>
    </row>
    <row r="62" spans="1:41" x14ac:dyDescent="0.25">
      <c r="A62" t="s">
        <v>698</v>
      </c>
      <c r="B62" t="s">
        <v>762</v>
      </c>
      <c r="C62" t="str">
        <f t="shared" si="0"/>
        <v>Sony Xperia M4 Aqua fekete</v>
      </c>
      <c r="D62">
        <v>69900</v>
      </c>
      <c r="E62">
        <v>39900</v>
      </c>
      <c r="F62">
        <v>44900</v>
      </c>
      <c r="G62" t="s">
        <v>138</v>
      </c>
      <c r="H62">
        <v>32400</v>
      </c>
      <c r="I62">
        <v>27900</v>
      </c>
      <c r="J62" t="s">
        <v>138</v>
      </c>
      <c r="K62" t="s">
        <v>138</v>
      </c>
      <c r="L62" t="s">
        <v>138</v>
      </c>
      <c r="M62" t="s">
        <v>138</v>
      </c>
      <c r="N62" t="s">
        <v>138</v>
      </c>
      <c r="O62" t="s">
        <v>138</v>
      </c>
      <c r="P62" t="s">
        <v>138</v>
      </c>
      <c r="Q62" t="s">
        <v>138</v>
      </c>
      <c r="R62" t="s">
        <v>138</v>
      </c>
      <c r="S62" t="s">
        <v>138</v>
      </c>
      <c r="T62" t="s">
        <v>138</v>
      </c>
      <c r="U62" t="s">
        <v>138</v>
      </c>
      <c r="V62" t="s">
        <v>138</v>
      </c>
      <c r="W62" t="s">
        <v>138</v>
      </c>
      <c r="X62" t="s">
        <v>138</v>
      </c>
      <c r="Y62" t="s">
        <v>138</v>
      </c>
      <c r="Z62" t="s">
        <v>138</v>
      </c>
      <c r="AA62" t="s">
        <v>138</v>
      </c>
      <c r="AB62" t="s">
        <v>138</v>
      </c>
      <c r="AC62" t="s">
        <v>138</v>
      </c>
      <c r="AD62" t="s">
        <v>138</v>
      </c>
      <c r="AE62" t="s">
        <v>138</v>
      </c>
      <c r="AF62" t="s">
        <v>138</v>
      </c>
      <c r="AG62" t="s">
        <v>138</v>
      </c>
      <c r="AH62" t="s">
        <v>138</v>
      </c>
      <c r="AI62">
        <v>14900</v>
      </c>
      <c r="AJ62" t="s">
        <v>138</v>
      </c>
      <c r="AK62">
        <v>0</v>
      </c>
      <c r="AL62">
        <v>0</v>
      </c>
      <c r="AM62">
        <v>0</v>
      </c>
      <c r="AN62" t="s">
        <v>138</v>
      </c>
      <c r="AO62" t="s">
        <v>146</v>
      </c>
    </row>
    <row r="63" spans="1:41" x14ac:dyDescent="0.25">
      <c r="A63" t="s">
        <v>707</v>
      </c>
      <c r="B63" t="s">
        <v>762</v>
      </c>
      <c r="C63" t="str">
        <f t="shared" si="0"/>
        <v>Sony Xperia M4 Aqua fehér</v>
      </c>
      <c r="D63">
        <v>69900</v>
      </c>
      <c r="E63">
        <v>39900</v>
      </c>
      <c r="F63">
        <v>44900</v>
      </c>
      <c r="G63" t="s">
        <v>138</v>
      </c>
      <c r="H63">
        <v>32400</v>
      </c>
      <c r="I63">
        <v>27900</v>
      </c>
      <c r="J63" t="s">
        <v>138</v>
      </c>
      <c r="K63" t="s">
        <v>138</v>
      </c>
      <c r="L63" t="s">
        <v>138</v>
      </c>
      <c r="M63" t="s">
        <v>138</v>
      </c>
      <c r="N63" t="s">
        <v>138</v>
      </c>
      <c r="O63" t="s">
        <v>138</v>
      </c>
      <c r="P63" t="s">
        <v>138</v>
      </c>
      <c r="Q63" t="s">
        <v>138</v>
      </c>
      <c r="R63" t="s">
        <v>138</v>
      </c>
      <c r="S63" t="s">
        <v>138</v>
      </c>
      <c r="T63" t="s">
        <v>138</v>
      </c>
      <c r="U63" t="s">
        <v>138</v>
      </c>
      <c r="V63" t="s">
        <v>138</v>
      </c>
      <c r="W63" t="s">
        <v>138</v>
      </c>
      <c r="X63" t="s">
        <v>138</v>
      </c>
      <c r="Y63" t="s">
        <v>138</v>
      </c>
      <c r="Z63" t="s">
        <v>138</v>
      </c>
      <c r="AA63" t="s">
        <v>138</v>
      </c>
      <c r="AB63" t="s">
        <v>138</v>
      </c>
      <c r="AC63" t="s">
        <v>138</v>
      </c>
      <c r="AD63" t="s">
        <v>138</v>
      </c>
      <c r="AE63" t="s">
        <v>138</v>
      </c>
      <c r="AF63" t="s">
        <v>138</v>
      </c>
      <c r="AG63" t="s">
        <v>138</v>
      </c>
      <c r="AH63" t="s">
        <v>138</v>
      </c>
      <c r="AI63">
        <v>14900</v>
      </c>
      <c r="AJ63" t="s">
        <v>138</v>
      </c>
      <c r="AK63">
        <v>0</v>
      </c>
      <c r="AL63">
        <v>0</v>
      </c>
      <c r="AM63">
        <v>0</v>
      </c>
      <c r="AN63" t="s">
        <v>138</v>
      </c>
      <c r="AO63" t="s">
        <v>146</v>
      </c>
    </row>
    <row r="64" spans="1:41" x14ac:dyDescent="0.25">
      <c r="A64" t="s">
        <v>698</v>
      </c>
      <c r="B64" t="s">
        <v>885</v>
      </c>
      <c r="C64" t="str">
        <f t="shared" si="0"/>
        <v>Sony Xperia Z3 fekete</v>
      </c>
      <c r="D64">
        <v>177900</v>
      </c>
      <c r="E64">
        <v>114900</v>
      </c>
      <c r="F64">
        <v>124900</v>
      </c>
      <c r="G64" t="s">
        <v>138</v>
      </c>
      <c r="H64">
        <v>107400</v>
      </c>
      <c r="I64">
        <v>102900</v>
      </c>
      <c r="J64" t="s">
        <v>138</v>
      </c>
      <c r="K64" t="s">
        <v>138</v>
      </c>
      <c r="L64" t="s">
        <v>138</v>
      </c>
      <c r="M64" t="s">
        <v>138</v>
      </c>
      <c r="N64" t="s">
        <v>138</v>
      </c>
      <c r="O64" t="s">
        <v>138</v>
      </c>
      <c r="P64" t="s">
        <v>138</v>
      </c>
      <c r="Q64" t="s">
        <v>138</v>
      </c>
      <c r="R64" t="s">
        <v>138</v>
      </c>
      <c r="S64" t="s">
        <v>138</v>
      </c>
      <c r="T64" t="s">
        <v>138</v>
      </c>
      <c r="U64" t="s">
        <v>138</v>
      </c>
      <c r="V64" t="s">
        <v>138</v>
      </c>
      <c r="W64" t="s">
        <v>138</v>
      </c>
      <c r="X64" t="s">
        <v>138</v>
      </c>
      <c r="Y64" t="s">
        <v>138</v>
      </c>
      <c r="Z64" t="s">
        <v>138</v>
      </c>
      <c r="AA64" t="s">
        <v>138</v>
      </c>
      <c r="AB64" t="s">
        <v>138</v>
      </c>
      <c r="AC64" t="s">
        <v>138</v>
      </c>
      <c r="AD64" t="s">
        <v>138</v>
      </c>
      <c r="AE64" t="s">
        <v>138</v>
      </c>
      <c r="AF64" t="s">
        <v>138</v>
      </c>
      <c r="AG64" t="s">
        <v>138</v>
      </c>
      <c r="AH64" t="s">
        <v>138</v>
      </c>
      <c r="AI64">
        <v>103900</v>
      </c>
      <c r="AJ64" t="s">
        <v>138</v>
      </c>
      <c r="AK64">
        <v>44900</v>
      </c>
      <c r="AL64">
        <v>0</v>
      </c>
      <c r="AM64">
        <v>0</v>
      </c>
      <c r="AN64" t="s">
        <v>138</v>
      </c>
      <c r="AO64" t="s">
        <v>149</v>
      </c>
    </row>
    <row r="65" spans="1:41" x14ac:dyDescent="0.25">
      <c r="A65" t="s">
        <v>698</v>
      </c>
      <c r="B65" t="s">
        <v>765</v>
      </c>
      <c r="C65" t="str">
        <f t="shared" si="0"/>
        <v>Sony Xperia Z3 Compact fekete</v>
      </c>
      <c r="D65">
        <v>137900</v>
      </c>
      <c r="E65">
        <v>89900</v>
      </c>
      <c r="F65">
        <v>99900</v>
      </c>
      <c r="G65" t="s">
        <v>138</v>
      </c>
      <c r="H65">
        <v>82400</v>
      </c>
      <c r="I65">
        <v>77900</v>
      </c>
      <c r="J65" t="s">
        <v>138</v>
      </c>
      <c r="K65" t="s">
        <v>138</v>
      </c>
      <c r="L65" t="s">
        <v>138</v>
      </c>
      <c r="M65" t="s">
        <v>138</v>
      </c>
      <c r="N65" t="s">
        <v>138</v>
      </c>
      <c r="O65" t="s">
        <v>138</v>
      </c>
      <c r="P65" t="s">
        <v>138</v>
      </c>
      <c r="Q65" t="s">
        <v>138</v>
      </c>
      <c r="R65" t="s">
        <v>138</v>
      </c>
      <c r="S65" t="s">
        <v>138</v>
      </c>
      <c r="T65" t="s">
        <v>138</v>
      </c>
      <c r="U65" t="s">
        <v>138</v>
      </c>
      <c r="V65" t="s">
        <v>138</v>
      </c>
      <c r="W65" t="s">
        <v>138</v>
      </c>
      <c r="X65" t="s">
        <v>138</v>
      </c>
      <c r="Y65" t="s">
        <v>138</v>
      </c>
      <c r="Z65" t="s">
        <v>138</v>
      </c>
      <c r="AA65" t="s">
        <v>138</v>
      </c>
      <c r="AB65" t="s">
        <v>138</v>
      </c>
      <c r="AC65" t="s">
        <v>138</v>
      </c>
      <c r="AD65" t="s">
        <v>138</v>
      </c>
      <c r="AE65" t="s">
        <v>138</v>
      </c>
      <c r="AF65" t="s">
        <v>138</v>
      </c>
      <c r="AG65" t="s">
        <v>138</v>
      </c>
      <c r="AH65" t="s">
        <v>138</v>
      </c>
      <c r="AI65">
        <v>59900</v>
      </c>
      <c r="AJ65" t="s">
        <v>138</v>
      </c>
      <c r="AK65">
        <v>15900</v>
      </c>
      <c r="AL65">
        <v>0</v>
      </c>
      <c r="AM65">
        <v>0</v>
      </c>
      <c r="AN65" t="s">
        <v>138</v>
      </c>
      <c r="AO65" t="s">
        <v>146</v>
      </c>
    </row>
    <row r="66" spans="1:41" x14ac:dyDescent="0.25">
      <c r="A66" t="s">
        <v>698</v>
      </c>
      <c r="B66" t="s">
        <v>766</v>
      </c>
      <c r="C66" t="str">
        <f t="shared" si="0"/>
        <v>Sony Xperia Z5 fekete</v>
      </c>
      <c r="D66">
        <v>229900</v>
      </c>
      <c r="E66">
        <v>149900</v>
      </c>
      <c r="F66">
        <v>159900</v>
      </c>
      <c r="G66" t="s">
        <v>138</v>
      </c>
      <c r="H66">
        <v>142400</v>
      </c>
      <c r="I66">
        <v>137900</v>
      </c>
      <c r="J66" t="s">
        <v>138</v>
      </c>
      <c r="K66" t="s">
        <v>138</v>
      </c>
      <c r="L66" t="s">
        <v>138</v>
      </c>
      <c r="M66" t="s">
        <v>138</v>
      </c>
      <c r="N66" t="s">
        <v>138</v>
      </c>
      <c r="O66" t="s">
        <v>138</v>
      </c>
      <c r="P66" t="s">
        <v>138</v>
      </c>
      <c r="Q66" t="s">
        <v>138</v>
      </c>
      <c r="R66" t="s">
        <v>138</v>
      </c>
      <c r="S66" t="s">
        <v>138</v>
      </c>
      <c r="T66" t="s">
        <v>138</v>
      </c>
      <c r="U66" t="s">
        <v>138</v>
      </c>
      <c r="V66" t="s">
        <v>138</v>
      </c>
      <c r="W66" t="s">
        <v>138</v>
      </c>
      <c r="X66" t="s">
        <v>138</v>
      </c>
      <c r="Y66" t="s">
        <v>138</v>
      </c>
      <c r="Z66" t="s">
        <v>138</v>
      </c>
      <c r="AA66" t="s">
        <v>138</v>
      </c>
      <c r="AB66" t="s">
        <v>138</v>
      </c>
      <c r="AC66" t="s">
        <v>138</v>
      </c>
      <c r="AD66" t="s">
        <v>138</v>
      </c>
      <c r="AE66" t="s">
        <v>138</v>
      </c>
      <c r="AF66" t="s">
        <v>138</v>
      </c>
      <c r="AG66" t="s">
        <v>138</v>
      </c>
      <c r="AH66" t="s">
        <v>138</v>
      </c>
      <c r="AI66">
        <v>137900</v>
      </c>
      <c r="AJ66" t="s">
        <v>138</v>
      </c>
      <c r="AK66">
        <v>79900</v>
      </c>
      <c r="AL66">
        <v>4900</v>
      </c>
      <c r="AM66">
        <v>0</v>
      </c>
      <c r="AN66" t="s">
        <v>138</v>
      </c>
      <c r="AO66" t="s">
        <v>149</v>
      </c>
    </row>
    <row r="67" spans="1:41" x14ac:dyDescent="0.25">
      <c r="A67" t="s">
        <v>698</v>
      </c>
      <c r="B67" t="s">
        <v>767</v>
      </c>
      <c r="C67" t="str">
        <f t="shared" si="0"/>
        <v>Sony Xperia Z5 Compact fekete</v>
      </c>
      <c r="D67">
        <v>189900</v>
      </c>
      <c r="E67">
        <v>119900</v>
      </c>
      <c r="F67">
        <v>129900</v>
      </c>
      <c r="G67" t="s">
        <v>138</v>
      </c>
      <c r="H67">
        <v>112400</v>
      </c>
      <c r="I67">
        <v>107900</v>
      </c>
      <c r="J67" t="s">
        <v>138</v>
      </c>
      <c r="K67" t="s">
        <v>138</v>
      </c>
      <c r="L67" t="s">
        <v>138</v>
      </c>
      <c r="M67" t="s">
        <v>138</v>
      </c>
      <c r="N67" t="s">
        <v>138</v>
      </c>
      <c r="O67" t="s">
        <v>138</v>
      </c>
      <c r="P67" t="s">
        <v>138</v>
      </c>
      <c r="Q67" t="s">
        <v>138</v>
      </c>
      <c r="R67" t="s">
        <v>138</v>
      </c>
      <c r="S67" t="s">
        <v>138</v>
      </c>
      <c r="T67" t="s">
        <v>138</v>
      </c>
      <c r="U67" t="s">
        <v>138</v>
      </c>
      <c r="V67" t="s">
        <v>138</v>
      </c>
      <c r="W67" t="s">
        <v>138</v>
      </c>
      <c r="X67" t="s">
        <v>138</v>
      </c>
      <c r="Y67" t="s">
        <v>138</v>
      </c>
      <c r="Z67" t="s">
        <v>138</v>
      </c>
      <c r="AA67" t="s">
        <v>138</v>
      </c>
      <c r="AB67" t="s">
        <v>138</v>
      </c>
      <c r="AC67" t="s">
        <v>138</v>
      </c>
      <c r="AD67" t="s">
        <v>138</v>
      </c>
      <c r="AE67" t="s">
        <v>138</v>
      </c>
      <c r="AF67" t="s">
        <v>138</v>
      </c>
      <c r="AG67" t="s">
        <v>138</v>
      </c>
      <c r="AH67" t="s">
        <v>138</v>
      </c>
      <c r="AI67">
        <v>107900</v>
      </c>
      <c r="AJ67" t="s">
        <v>138</v>
      </c>
      <c r="AK67">
        <v>49900</v>
      </c>
      <c r="AL67">
        <v>0</v>
      </c>
      <c r="AM67">
        <v>0</v>
      </c>
      <c r="AN67" t="s">
        <v>138</v>
      </c>
      <c r="AO67" t="s">
        <v>149</v>
      </c>
    </row>
    <row r="68" spans="1:41" x14ac:dyDescent="0.25">
      <c r="A68" t="s">
        <v>707</v>
      </c>
      <c r="B68" t="s">
        <v>768</v>
      </c>
      <c r="C68" t="str">
        <f t="shared" ref="C68:C77" si="1">CONCATENATE(B68," ",A68)</f>
        <v>Tecdesk 900 fehér</v>
      </c>
      <c r="D68">
        <v>22900</v>
      </c>
      <c r="E68">
        <v>2500</v>
      </c>
      <c r="F68">
        <v>9900</v>
      </c>
      <c r="G68" t="s">
        <v>138</v>
      </c>
      <c r="H68" t="s">
        <v>138</v>
      </c>
      <c r="I68" t="s">
        <v>138</v>
      </c>
      <c r="J68" t="s">
        <v>138</v>
      </c>
      <c r="K68" t="s">
        <v>138</v>
      </c>
      <c r="L68" t="s">
        <v>138</v>
      </c>
      <c r="M68" t="s">
        <v>138</v>
      </c>
      <c r="N68" t="s">
        <v>138</v>
      </c>
      <c r="O68" t="s">
        <v>138</v>
      </c>
      <c r="P68" t="s">
        <v>138</v>
      </c>
      <c r="Q68" t="s">
        <v>138</v>
      </c>
      <c r="R68" t="s">
        <v>138</v>
      </c>
      <c r="S68" t="s">
        <v>138</v>
      </c>
      <c r="T68" t="s">
        <v>138</v>
      </c>
      <c r="U68" t="s">
        <v>138</v>
      </c>
      <c r="V68" t="s">
        <v>138</v>
      </c>
      <c r="W68" t="s">
        <v>138</v>
      </c>
      <c r="X68" t="s">
        <v>138</v>
      </c>
      <c r="Y68" t="s">
        <v>138</v>
      </c>
      <c r="Z68" t="s">
        <v>138</v>
      </c>
      <c r="AA68" t="s">
        <v>138</v>
      </c>
      <c r="AB68" t="s">
        <v>138</v>
      </c>
      <c r="AC68" t="s">
        <v>138</v>
      </c>
      <c r="AD68" t="s">
        <v>138</v>
      </c>
      <c r="AE68" t="s">
        <v>138</v>
      </c>
      <c r="AF68">
        <v>0</v>
      </c>
      <c r="AG68" t="s">
        <v>138</v>
      </c>
      <c r="AH68" t="s">
        <v>138</v>
      </c>
      <c r="AI68" t="s">
        <v>138</v>
      </c>
      <c r="AJ68" t="s">
        <v>138</v>
      </c>
      <c r="AK68" t="s">
        <v>138</v>
      </c>
      <c r="AL68" t="s">
        <v>138</v>
      </c>
      <c r="AM68" t="s">
        <v>138</v>
      </c>
      <c r="AN68" t="s">
        <v>138</v>
      </c>
      <c r="AO68" t="s">
        <v>158</v>
      </c>
    </row>
    <row r="69" spans="1:41" x14ac:dyDescent="0.25">
      <c r="A69" t="s">
        <v>707</v>
      </c>
      <c r="B69" t="s">
        <v>769</v>
      </c>
      <c r="C69" t="str">
        <f t="shared" si="1"/>
        <v>Vállalati Mini Bázis fehér</v>
      </c>
      <c r="D69">
        <v>89900</v>
      </c>
      <c r="E69" t="s">
        <v>138</v>
      </c>
      <c r="F69" t="s">
        <v>138</v>
      </c>
      <c r="G69" t="s">
        <v>138</v>
      </c>
      <c r="H69" t="s">
        <v>138</v>
      </c>
      <c r="I69" t="s">
        <v>138</v>
      </c>
      <c r="J69" t="s">
        <v>138</v>
      </c>
      <c r="K69" t="s">
        <v>138</v>
      </c>
      <c r="L69" t="s">
        <v>138</v>
      </c>
      <c r="M69" t="s">
        <v>138</v>
      </c>
      <c r="N69" t="s">
        <v>138</v>
      </c>
      <c r="O69" t="s">
        <v>138</v>
      </c>
      <c r="P69" t="s">
        <v>138</v>
      </c>
      <c r="Q69" t="s">
        <v>138</v>
      </c>
      <c r="R69" t="s">
        <v>138</v>
      </c>
      <c r="S69" t="s">
        <v>138</v>
      </c>
      <c r="T69" t="s">
        <v>138</v>
      </c>
      <c r="U69" t="s">
        <v>138</v>
      </c>
      <c r="V69" t="s">
        <v>138</v>
      </c>
      <c r="W69" t="s">
        <v>138</v>
      </c>
      <c r="X69" t="s">
        <v>138</v>
      </c>
      <c r="Y69" t="s">
        <v>138</v>
      </c>
      <c r="Z69" t="s">
        <v>138</v>
      </c>
      <c r="AA69" t="s">
        <v>138</v>
      </c>
      <c r="AB69" t="s">
        <v>138</v>
      </c>
      <c r="AC69" t="s">
        <v>138</v>
      </c>
      <c r="AD69" t="s">
        <v>138</v>
      </c>
      <c r="AE69" t="s">
        <v>138</v>
      </c>
      <c r="AF69" t="s">
        <v>138</v>
      </c>
      <c r="AG69" t="s">
        <v>138</v>
      </c>
      <c r="AH69" t="s">
        <v>138</v>
      </c>
      <c r="AI69" t="s">
        <v>138</v>
      </c>
      <c r="AJ69" t="s">
        <v>138</v>
      </c>
      <c r="AK69" t="s">
        <v>138</v>
      </c>
      <c r="AL69" t="s">
        <v>138</v>
      </c>
      <c r="AM69" t="s">
        <v>138</v>
      </c>
      <c r="AN69" t="s">
        <v>138</v>
      </c>
      <c r="AO69" t="s">
        <v>158</v>
      </c>
    </row>
    <row r="70" spans="1:41" s="117" customFormat="1" x14ac:dyDescent="0.25">
      <c r="A70" t="s">
        <v>698</v>
      </c>
      <c r="B70" t="s">
        <v>798</v>
      </c>
      <c r="C70" t="str">
        <f t="shared" si="1"/>
        <v>Vodafone Smart First fekete</v>
      </c>
      <c r="D70">
        <v>19900</v>
      </c>
      <c r="E70">
        <v>2900</v>
      </c>
      <c r="F70">
        <v>7900</v>
      </c>
      <c r="G70" t="s">
        <v>138</v>
      </c>
      <c r="H70">
        <v>0</v>
      </c>
      <c r="I70">
        <v>0</v>
      </c>
      <c r="J70" t="s">
        <v>138</v>
      </c>
      <c r="K70" t="s">
        <v>138</v>
      </c>
      <c r="L70" t="s">
        <v>138</v>
      </c>
      <c r="M70" t="s">
        <v>138</v>
      </c>
      <c r="N70" t="s">
        <v>138</v>
      </c>
      <c r="O70" t="s">
        <v>138</v>
      </c>
      <c r="P70" t="s">
        <v>138</v>
      </c>
      <c r="Q70" t="s">
        <v>138</v>
      </c>
      <c r="R70" t="s">
        <v>138</v>
      </c>
      <c r="S70" t="s">
        <v>138</v>
      </c>
      <c r="T70" t="s">
        <v>138</v>
      </c>
      <c r="U70" t="s">
        <v>138</v>
      </c>
      <c r="V70" t="s">
        <v>138</v>
      </c>
      <c r="W70" t="s">
        <v>138</v>
      </c>
      <c r="X70" t="s">
        <v>138</v>
      </c>
      <c r="Y70" t="s">
        <v>138</v>
      </c>
      <c r="Z70" t="s">
        <v>138</v>
      </c>
      <c r="AA70" t="s">
        <v>138</v>
      </c>
      <c r="AB70" t="s">
        <v>138</v>
      </c>
      <c r="AC70" t="s">
        <v>138</v>
      </c>
      <c r="AD70" t="s">
        <v>138</v>
      </c>
      <c r="AE70" t="s">
        <v>138</v>
      </c>
      <c r="AF70" t="s">
        <v>138</v>
      </c>
      <c r="AG70" t="s">
        <v>138</v>
      </c>
      <c r="AH70" t="s">
        <v>138</v>
      </c>
      <c r="AI70">
        <v>0</v>
      </c>
      <c r="AJ70" t="s">
        <v>138</v>
      </c>
      <c r="AK70">
        <v>0</v>
      </c>
      <c r="AL70">
        <v>0</v>
      </c>
      <c r="AM70">
        <v>0</v>
      </c>
      <c r="AN70" t="s">
        <v>138</v>
      </c>
      <c r="AO70" t="s">
        <v>139</v>
      </c>
    </row>
    <row r="71" spans="1:41" x14ac:dyDescent="0.25">
      <c r="A71" t="s">
        <v>707</v>
      </c>
      <c r="B71" t="s">
        <v>798</v>
      </c>
      <c r="C71" t="str">
        <f t="shared" si="1"/>
        <v>Vodafone Smart First fehér</v>
      </c>
      <c r="D71">
        <v>19900</v>
      </c>
      <c r="E71">
        <v>2900</v>
      </c>
      <c r="F71">
        <v>7900</v>
      </c>
      <c r="G71" t="s">
        <v>138</v>
      </c>
      <c r="H71">
        <v>0</v>
      </c>
      <c r="I71">
        <v>0</v>
      </c>
      <c r="J71" t="s">
        <v>138</v>
      </c>
      <c r="K71" t="s">
        <v>138</v>
      </c>
      <c r="L71" t="s">
        <v>138</v>
      </c>
      <c r="M71" t="s">
        <v>138</v>
      </c>
      <c r="N71" t="s">
        <v>138</v>
      </c>
      <c r="O71" t="s">
        <v>138</v>
      </c>
      <c r="P71" t="s">
        <v>138</v>
      </c>
      <c r="Q71" t="s">
        <v>138</v>
      </c>
      <c r="R71" t="s">
        <v>138</v>
      </c>
      <c r="S71" t="s">
        <v>138</v>
      </c>
      <c r="T71" t="s">
        <v>138</v>
      </c>
      <c r="U71" t="s">
        <v>138</v>
      </c>
      <c r="V71" t="s">
        <v>138</v>
      </c>
      <c r="W71" t="s">
        <v>138</v>
      </c>
      <c r="X71" t="s">
        <v>138</v>
      </c>
      <c r="Y71" t="s">
        <v>138</v>
      </c>
      <c r="Z71" t="s">
        <v>138</v>
      </c>
      <c r="AA71" t="s">
        <v>138</v>
      </c>
      <c r="AB71" t="s">
        <v>138</v>
      </c>
      <c r="AC71" t="s">
        <v>138</v>
      </c>
      <c r="AD71" t="s">
        <v>138</v>
      </c>
      <c r="AE71" t="s">
        <v>138</v>
      </c>
      <c r="AF71" t="s">
        <v>138</v>
      </c>
      <c r="AG71" t="s">
        <v>138</v>
      </c>
      <c r="AH71" t="s">
        <v>138</v>
      </c>
      <c r="AI71">
        <v>0</v>
      </c>
      <c r="AJ71" t="s">
        <v>138</v>
      </c>
      <c r="AK71">
        <v>0</v>
      </c>
      <c r="AL71">
        <v>0</v>
      </c>
      <c r="AM71">
        <v>0</v>
      </c>
      <c r="AN71" t="s">
        <v>138</v>
      </c>
      <c r="AO71" t="s">
        <v>139</v>
      </c>
    </row>
    <row r="72" spans="1:41" s="118" customFormat="1" x14ac:dyDescent="0.25">
      <c r="A72" s="118" t="s">
        <v>698</v>
      </c>
      <c r="B72" s="118" t="s">
        <v>771</v>
      </c>
      <c r="C72" t="str">
        <f t="shared" si="1"/>
        <v>Vodafone Smart Grand fekete</v>
      </c>
      <c r="D72" s="118">
        <v>26031.599999999999</v>
      </c>
      <c r="E72" s="118">
        <v>4990</v>
      </c>
      <c r="F72" s="118">
        <v>9990</v>
      </c>
      <c r="G72" s="118" t="s">
        <v>138</v>
      </c>
      <c r="H72" s="118">
        <v>0</v>
      </c>
      <c r="I72" s="118">
        <v>0</v>
      </c>
      <c r="J72" s="118" t="s">
        <v>138</v>
      </c>
      <c r="K72" s="118" t="s">
        <v>138</v>
      </c>
      <c r="L72" s="118" t="s">
        <v>138</v>
      </c>
      <c r="M72" s="118" t="s">
        <v>138</v>
      </c>
      <c r="N72" s="118" t="s">
        <v>138</v>
      </c>
      <c r="O72" s="118" t="s">
        <v>138</v>
      </c>
      <c r="P72" s="118" t="s">
        <v>138</v>
      </c>
      <c r="Q72" s="118" t="s">
        <v>138</v>
      </c>
      <c r="R72" s="118" t="s">
        <v>138</v>
      </c>
      <c r="S72" s="118" t="s">
        <v>138</v>
      </c>
      <c r="T72" s="118" t="s">
        <v>138</v>
      </c>
      <c r="U72" s="118" t="s">
        <v>138</v>
      </c>
      <c r="V72" s="118" t="s">
        <v>138</v>
      </c>
      <c r="W72" s="118" t="s">
        <v>138</v>
      </c>
      <c r="X72" s="118" t="s">
        <v>138</v>
      </c>
      <c r="Y72" s="118" t="s">
        <v>138</v>
      </c>
      <c r="Z72" s="118" t="s">
        <v>138</v>
      </c>
      <c r="AA72" s="118" t="s">
        <v>138</v>
      </c>
      <c r="AB72" s="118" t="s">
        <v>138</v>
      </c>
      <c r="AC72" s="118" t="s">
        <v>138</v>
      </c>
      <c r="AD72" s="118" t="s">
        <v>138</v>
      </c>
      <c r="AE72" s="118" t="s">
        <v>138</v>
      </c>
      <c r="AF72" s="118" t="s">
        <v>138</v>
      </c>
      <c r="AG72" s="118" t="s">
        <v>138</v>
      </c>
      <c r="AH72" s="118" t="s">
        <v>138</v>
      </c>
      <c r="AI72" s="118">
        <v>0</v>
      </c>
      <c r="AJ72" s="118" t="s">
        <v>138</v>
      </c>
      <c r="AK72" s="118">
        <v>0</v>
      </c>
      <c r="AL72" s="118">
        <v>0</v>
      </c>
      <c r="AM72" s="118">
        <v>0</v>
      </c>
      <c r="AN72" s="118" t="s">
        <v>138</v>
      </c>
      <c r="AO72" s="118" t="s">
        <v>139</v>
      </c>
    </row>
    <row r="73" spans="1:41" x14ac:dyDescent="0.25">
      <c r="A73" t="s">
        <v>703</v>
      </c>
      <c r="B73" t="s">
        <v>799</v>
      </c>
      <c r="C73" t="str">
        <f t="shared" si="1"/>
        <v>Vodafone Smart Prime ezüst</v>
      </c>
      <c r="D73">
        <v>39900</v>
      </c>
      <c r="E73">
        <v>19900</v>
      </c>
      <c r="F73">
        <v>24900</v>
      </c>
      <c r="G73" t="s">
        <v>138</v>
      </c>
      <c r="H73">
        <v>12400</v>
      </c>
      <c r="I73">
        <v>7900</v>
      </c>
      <c r="J73" t="s">
        <v>138</v>
      </c>
      <c r="K73" t="s">
        <v>138</v>
      </c>
      <c r="L73" t="s">
        <v>138</v>
      </c>
      <c r="M73" t="s">
        <v>138</v>
      </c>
      <c r="N73" t="s">
        <v>138</v>
      </c>
      <c r="O73" t="s">
        <v>138</v>
      </c>
      <c r="P73" t="s">
        <v>138</v>
      </c>
      <c r="Q73" t="s">
        <v>138</v>
      </c>
      <c r="R73" t="s">
        <v>138</v>
      </c>
      <c r="S73" t="s">
        <v>138</v>
      </c>
      <c r="T73" t="s">
        <v>138</v>
      </c>
      <c r="U73" t="s">
        <v>138</v>
      </c>
      <c r="V73" t="s">
        <v>138</v>
      </c>
      <c r="W73" t="s">
        <v>138</v>
      </c>
      <c r="X73" t="s">
        <v>138</v>
      </c>
      <c r="Y73" t="s">
        <v>138</v>
      </c>
      <c r="Z73" t="s">
        <v>138</v>
      </c>
      <c r="AA73" t="s">
        <v>138</v>
      </c>
      <c r="AB73" t="s">
        <v>138</v>
      </c>
      <c r="AC73" t="s">
        <v>138</v>
      </c>
      <c r="AD73" t="s">
        <v>138</v>
      </c>
      <c r="AE73" t="s">
        <v>138</v>
      </c>
      <c r="AF73" t="s">
        <v>138</v>
      </c>
      <c r="AG73" t="s">
        <v>138</v>
      </c>
      <c r="AH73" t="s">
        <v>138</v>
      </c>
      <c r="AI73">
        <v>0</v>
      </c>
      <c r="AJ73" t="s">
        <v>138</v>
      </c>
      <c r="AK73">
        <v>0</v>
      </c>
      <c r="AL73">
        <v>0</v>
      </c>
      <c r="AM73">
        <v>0</v>
      </c>
      <c r="AN73" t="s">
        <v>138</v>
      </c>
      <c r="AO73" t="s">
        <v>139</v>
      </c>
    </row>
    <row r="74" spans="1:41" x14ac:dyDescent="0.25">
      <c r="A74" t="s">
        <v>698</v>
      </c>
      <c r="B74" t="s">
        <v>775</v>
      </c>
      <c r="C74" t="str">
        <f t="shared" si="1"/>
        <v>Vodafone Smart Speed fekete</v>
      </c>
      <c r="D74">
        <v>29900</v>
      </c>
      <c r="E74">
        <v>9900</v>
      </c>
      <c r="F74">
        <v>14900</v>
      </c>
      <c r="G74" t="s">
        <v>138</v>
      </c>
      <c r="H74">
        <v>2400</v>
      </c>
      <c r="I74">
        <v>0</v>
      </c>
      <c r="J74" t="s">
        <v>138</v>
      </c>
      <c r="K74" t="s">
        <v>138</v>
      </c>
      <c r="L74" t="s">
        <v>138</v>
      </c>
      <c r="M74" t="s">
        <v>138</v>
      </c>
      <c r="N74" t="s">
        <v>138</v>
      </c>
      <c r="O74" t="s">
        <v>138</v>
      </c>
      <c r="P74" t="s">
        <v>138</v>
      </c>
      <c r="Q74" t="s">
        <v>138</v>
      </c>
      <c r="R74" t="s">
        <v>138</v>
      </c>
      <c r="S74" t="s">
        <v>138</v>
      </c>
      <c r="T74" t="s">
        <v>138</v>
      </c>
      <c r="U74" t="s">
        <v>138</v>
      </c>
      <c r="V74" t="s">
        <v>138</v>
      </c>
      <c r="W74" t="s">
        <v>138</v>
      </c>
      <c r="X74" t="s">
        <v>138</v>
      </c>
      <c r="Y74" t="s">
        <v>138</v>
      </c>
      <c r="Z74" t="s">
        <v>138</v>
      </c>
      <c r="AA74" t="s">
        <v>138</v>
      </c>
      <c r="AB74" t="s">
        <v>138</v>
      </c>
      <c r="AC74" t="s">
        <v>138</v>
      </c>
      <c r="AD74" t="s">
        <v>138</v>
      </c>
      <c r="AE74" t="s">
        <v>138</v>
      </c>
      <c r="AF74" t="s">
        <v>138</v>
      </c>
      <c r="AG74" t="s">
        <v>138</v>
      </c>
      <c r="AH74" t="s">
        <v>138</v>
      </c>
      <c r="AI74">
        <v>0</v>
      </c>
      <c r="AJ74" t="s">
        <v>138</v>
      </c>
      <c r="AK74">
        <v>0</v>
      </c>
      <c r="AL74">
        <v>0</v>
      </c>
      <c r="AM74">
        <v>0</v>
      </c>
      <c r="AN74" t="s">
        <v>138</v>
      </c>
      <c r="AO74" t="s">
        <v>139</v>
      </c>
    </row>
    <row r="75" spans="1:41" x14ac:dyDescent="0.25">
      <c r="A75" t="s">
        <v>698</v>
      </c>
      <c r="B75" t="s">
        <v>776</v>
      </c>
      <c r="C75" t="str">
        <f t="shared" si="1"/>
        <v>Vodafone Smart Tab 3G fekete</v>
      </c>
      <c r="D75">
        <v>29900</v>
      </c>
      <c r="E75" t="s">
        <v>138</v>
      </c>
      <c r="F75" t="s">
        <v>138</v>
      </c>
      <c r="G75" t="s">
        <v>138</v>
      </c>
      <c r="H75" t="s">
        <v>138</v>
      </c>
      <c r="I75" t="s">
        <v>138</v>
      </c>
      <c r="J75" t="s">
        <v>138</v>
      </c>
      <c r="K75" t="s">
        <v>138</v>
      </c>
      <c r="L75" t="s">
        <v>138</v>
      </c>
      <c r="M75" t="s">
        <v>138</v>
      </c>
      <c r="N75" t="s">
        <v>138</v>
      </c>
      <c r="O75" t="s">
        <v>138</v>
      </c>
      <c r="P75" t="s">
        <v>138</v>
      </c>
      <c r="Q75" t="s">
        <v>138</v>
      </c>
      <c r="R75" t="s">
        <v>138</v>
      </c>
      <c r="S75" t="s">
        <v>138</v>
      </c>
      <c r="T75" t="s">
        <v>138</v>
      </c>
      <c r="U75" t="s">
        <v>138</v>
      </c>
      <c r="V75" t="s">
        <v>138</v>
      </c>
      <c r="W75" t="s">
        <v>138</v>
      </c>
      <c r="X75" t="s">
        <v>138</v>
      </c>
      <c r="Y75" t="s">
        <v>138</v>
      </c>
      <c r="Z75" t="s">
        <v>138</v>
      </c>
      <c r="AA75" t="s">
        <v>138</v>
      </c>
      <c r="AB75">
        <v>0</v>
      </c>
      <c r="AC75">
        <v>3900</v>
      </c>
      <c r="AD75" t="s">
        <v>138</v>
      </c>
      <c r="AE75" t="s">
        <v>138</v>
      </c>
      <c r="AF75" t="s">
        <v>138</v>
      </c>
      <c r="AG75" t="s">
        <v>138</v>
      </c>
      <c r="AH75" t="s">
        <v>138</v>
      </c>
      <c r="AI75" t="s">
        <v>138</v>
      </c>
      <c r="AJ75" t="s">
        <v>138</v>
      </c>
      <c r="AK75" t="s">
        <v>138</v>
      </c>
      <c r="AL75" t="s">
        <v>138</v>
      </c>
      <c r="AM75" t="s">
        <v>138</v>
      </c>
      <c r="AN75">
        <v>0</v>
      </c>
      <c r="AO75" t="s">
        <v>158</v>
      </c>
    </row>
    <row r="76" spans="1:41" x14ac:dyDescent="0.25">
      <c r="A76" t="s">
        <v>698</v>
      </c>
      <c r="B76" t="s">
        <v>777</v>
      </c>
      <c r="C76" t="str">
        <f t="shared" si="1"/>
        <v>Vodafone Tab Prime (10") fekete</v>
      </c>
      <c r="D76">
        <v>74900</v>
      </c>
      <c r="E76" t="s">
        <v>138</v>
      </c>
      <c r="F76" t="s">
        <v>138</v>
      </c>
      <c r="G76" t="s">
        <v>138</v>
      </c>
      <c r="H76" t="s">
        <v>138</v>
      </c>
      <c r="I76" t="s">
        <v>138</v>
      </c>
      <c r="J76" t="s">
        <v>138</v>
      </c>
      <c r="K76" t="s">
        <v>138</v>
      </c>
      <c r="L76" t="s">
        <v>138</v>
      </c>
      <c r="M76" t="s">
        <v>138</v>
      </c>
      <c r="N76" t="s">
        <v>138</v>
      </c>
      <c r="O76" t="s">
        <v>138</v>
      </c>
      <c r="P76" t="s">
        <v>138</v>
      </c>
      <c r="Q76" t="s">
        <v>138</v>
      </c>
      <c r="R76" t="s">
        <v>138</v>
      </c>
      <c r="S76" t="s">
        <v>138</v>
      </c>
      <c r="T76" t="s">
        <v>138</v>
      </c>
      <c r="U76" t="s">
        <v>138</v>
      </c>
      <c r="V76" t="s">
        <v>138</v>
      </c>
      <c r="W76" t="s">
        <v>138</v>
      </c>
      <c r="X76" t="s">
        <v>138</v>
      </c>
      <c r="Y76" t="s">
        <v>138</v>
      </c>
      <c r="Z76" t="s">
        <v>138</v>
      </c>
      <c r="AA76">
        <v>0</v>
      </c>
      <c r="AB76">
        <v>14900</v>
      </c>
      <c r="AC76">
        <v>34900</v>
      </c>
      <c r="AD76" t="s">
        <v>138</v>
      </c>
      <c r="AE76" t="s">
        <v>138</v>
      </c>
      <c r="AF76" t="s">
        <v>138</v>
      </c>
      <c r="AG76" t="s">
        <v>138</v>
      </c>
      <c r="AH76" t="s">
        <v>138</v>
      </c>
      <c r="AI76" t="s">
        <v>138</v>
      </c>
      <c r="AJ76" t="s">
        <v>138</v>
      </c>
      <c r="AK76" t="s">
        <v>138</v>
      </c>
      <c r="AL76" t="s">
        <v>138</v>
      </c>
      <c r="AM76" t="s">
        <v>138</v>
      </c>
      <c r="AN76" t="s">
        <v>138</v>
      </c>
      <c r="AO76" t="s">
        <v>158</v>
      </c>
    </row>
    <row r="77" spans="1:41" x14ac:dyDescent="0.25">
      <c r="A77" t="s">
        <v>700</v>
      </c>
      <c r="B77" t="s">
        <v>778</v>
      </c>
      <c r="C77" t="str">
        <f t="shared" si="1"/>
        <v>Vodafone Tab Speed szürke</v>
      </c>
      <c r="D77">
        <v>49900</v>
      </c>
      <c r="E77" t="s">
        <v>138</v>
      </c>
      <c r="F77" t="s">
        <v>138</v>
      </c>
      <c r="G77" t="s">
        <v>138</v>
      </c>
      <c r="H77" t="s">
        <v>138</v>
      </c>
      <c r="I77" t="s">
        <v>138</v>
      </c>
      <c r="J77" t="s">
        <v>138</v>
      </c>
      <c r="K77" t="s">
        <v>138</v>
      </c>
      <c r="L77" t="s">
        <v>138</v>
      </c>
      <c r="M77" t="s">
        <v>138</v>
      </c>
      <c r="N77" t="s">
        <v>138</v>
      </c>
      <c r="O77" t="s">
        <v>138</v>
      </c>
      <c r="P77" t="s">
        <v>138</v>
      </c>
      <c r="Q77" t="s">
        <v>138</v>
      </c>
      <c r="R77" t="s">
        <v>138</v>
      </c>
      <c r="S77" t="s">
        <v>138</v>
      </c>
      <c r="T77" t="s">
        <v>138</v>
      </c>
      <c r="U77" t="s">
        <v>138</v>
      </c>
      <c r="V77" t="s">
        <v>138</v>
      </c>
      <c r="W77" t="s">
        <v>138</v>
      </c>
      <c r="X77" t="s">
        <v>138</v>
      </c>
      <c r="Y77" t="s">
        <v>138</v>
      </c>
      <c r="Z77" t="s">
        <v>138</v>
      </c>
      <c r="AA77" t="s">
        <v>138</v>
      </c>
      <c r="AB77">
        <v>0</v>
      </c>
      <c r="AC77">
        <v>24900</v>
      </c>
      <c r="AD77" t="s">
        <v>138</v>
      </c>
      <c r="AE77" t="s">
        <v>138</v>
      </c>
      <c r="AF77" t="s">
        <v>138</v>
      </c>
      <c r="AG77" t="s">
        <v>138</v>
      </c>
      <c r="AH77" t="s">
        <v>138</v>
      </c>
      <c r="AI77" t="s">
        <v>138</v>
      </c>
      <c r="AJ77" t="s">
        <v>138</v>
      </c>
      <c r="AK77" t="s">
        <v>138</v>
      </c>
      <c r="AL77" t="s">
        <v>138</v>
      </c>
      <c r="AM77" t="s">
        <v>138</v>
      </c>
      <c r="AN77" t="s">
        <v>138</v>
      </c>
      <c r="AO77" t="s">
        <v>139</v>
      </c>
    </row>
  </sheetData>
  <sortState xmlns:xlrd2="http://schemas.microsoft.com/office/spreadsheetml/2017/richdata2" ref="A2:AO76">
    <sortCondition ref="B2:B76"/>
  </sortState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O50"/>
  <sheetViews>
    <sheetView zoomScale="120" zoomScaleNormal="120" workbookViewId="0">
      <selection sqref="A1:N1"/>
    </sheetView>
  </sheetViews>
  <sheetFormatPr defaultRowHeight="15" x14ac:dyDescent="0.25"/>
  <sheetData>
    <row r="1" spans="1:15" ht="20.25" thickBot="1" x14ac:dyDescent="0.3">
      <c r="A1" s="284" t="s">
        <v>41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5"/>
      <c r="O1" s="201"/>
    </row>
    <row r="2" spans="1:15" ht="15.75" thickBot="1" x14ac:dyDescent="0.3">
      <c r="A2" s="286" t="s">
        <v>42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01"/>
    </row>
    <row r="3" spans="1:15" ht="15.75" thickBot="1" x14ac:dyDescent="0.3">
      <c r="A3" s="202"/>
      <c r="B3" s="203"/>
      <c r="C3" s="204"/>
      <c r="D3" s="204"/>
      <c r="E3" s="204"/>
      <c r="F3" s="204"/>
      <c r="G3" s="204"/>
      <c r="H3" s="204"/>
      <c r="I3" s="204"/>
      <c r="J3" s="202"/>
      <c r="K3" s="203"/>
      <c r="L3" s="202"/>
      <c r="M3" s="203"/>
      <c r="N3" s="202"/>
      <c r="O3" s="201"/>
    </row>
    <row r="4" spans="1:15" x14ac:dyDescent="0.25">
      <c r="A4" s="287" t="s">
        <v>43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01"/>
    </row>
    <row r="5" spans="1:15" ht="15.75" thickBot="1" x14ac:dyDescent="0.3">
      <c r="A5" s="288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01"/>
    </row>
    <row r="6" spans="1:15" x14ac:dyDescent="0.25">
      <c r="A6" s="287" t="s">
        <v>44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01"/>
    </row>
    <row r="7" spans="1:15" ht="15.75" thickBot="1" x14ac:dyDescent="0.3">
      <c r="A7" s="288"/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01"/>
    </row>
    <row r="8" spans="1:15" ht="15.75" thickBot="1" x14ac:dyDescent="0.3">
      <c r="A8" s="205"/>
      <c r="B8" s="205"/>
      <c r="C8" s="205"/>
      <c r="D8" s="206"/>
      <c r="E8" s="207"/>
      <c r="F8" s="205"/>
      <c r="G8" s="206"/>
      <c r="H8" s="207"/>
      <c r="I8" s="205"/>
      <c r="J8" s="205"/>
      <c r="K8" s="206"/>
      <c r="L8" s="208"/>
      <c r="M8" s="207"/>
      <c r="N8" s="206"/>
      <c r="O8" s="201"/>
    </row>
    <row r="9" spans="1:15" ht="15.75" thickBot="1" x14ac:dyDescent="0.3">
      <c r="A9" s="278" t="s">
        <v>45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9"/>
      <c r="O9" s="201"/>
    </row>
    <row r="10" spans="1:15" ht="27.6" customHeight="1" thickBot="1" x14ac:dyDescent="0.3">
      <c r="A10" s="283" t="s">
        <v>46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01"/>
    </row>
    <row r="11" spans="1:15" ht="15.75" thickBot="1" x14ac:dyDescent="0.3">
      <c r="A11" s="209"/>
      <c r="B11" s="209"/>
      <c r="C11" s="209"/>
      <c r="D11" s="209"/>
      <c r="E11" s="209"/>
      <c r="F11" s="209"/>
      <c r="G11" s="209"/>
      <c r="H11" s="209"/>
      <c r="I11" s="210"/>
      <c r="J11" s="211"/>
      <c r="K11" s="209"/>
      <c r="L11" s="210"/>
      <c r="M11" s="211"/>
      <c r="N11" s="210"/>
      <c r="O11" s="201"/>
    </row>
    <row r="12" spans="1:15" ht="15.75" thickBot="1" x14ac:dyDescent="0.3">
      <c r="A12" s="277" t="s">
        <v>47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9"/>
      <c r="O12" s="201"/>
    </row>
    <row r="13" spans="1:15" ht="27.6" customHeight="1" thickBot="1" x14ac:dyDescent="0.3">
      <c r="A13" s="281" t="s">
        <v>48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01"/>
    </row>
    <row r="14" spans="1:15" ht="15.75" thickBot="1" x14ac:dyDescent="0.3">
      <c r="A14" s="211"/>
      <c r="B14" s="209"/>
      <c r="C14" s="209"/>
      <c r="D14" s="209"/>
      <c r="E14" s="209"/>
      <c r="F14" s="209"/>
      <c r="G14" s="209"/>
      <c r="H14" s="209"/>
      <c r="I14" s="210"/>
      <c r="J14" s="211"/>
      <c r="K14" s="209"/>
      <c r="L14" s="210"/>
      <c r="M14" s="211"/>
      <c r="N14" s="209"/>
      <c r="O14" s="201"/>
    </row>
    <row r="15" spans="1:15" ht="15.75" thickBot="1" x14ac:dyDescent="0.3">
      <c r="A15" s="278" t="s">
        <v>49</v>
      </c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01"/>
    </row>
    <row r="16" spans="1:15" ht="27.6" customHeight="1" thickBot="1" x14ac:dyDescent="0.3">
      <c r="A16" s="281" t="s">
        <v>50</v>
      </c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01"/>
    </row>
    <row r="17" spans="1:15" ht="15.75" thickBot="1" x14ac:dyDescent="0.3">
      <c r="A17" s="209"/>
      <c r="B17" s="209"/>
      <c r="C17" s="209"/>
      <c r="D17" s="209"/>
      <c r="E17" s="209"/>
      <c r="F17" s="209"/>
      <c r="G17" s="209"/>
      <c r="H17" s="209"/>
      <c r="I17" s="210"/>
      <c r="J17" s="211"/>
      <c r="K17" s="209"/>
      <c r="L17" s="210"/>
      <c r="M17" s="211"/>
      <c r="N17" s="210"/>
      <c r="O17" s="201"/>
    </row>
    <row r="18" spans="1:15" ht="15.75" thickBot="1" x14ac:dyDescent="0.3">
      <c r="A18" s="290" t="s">
        <v>51</v>
      </c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01"/>
    </row>
    <row r="19" spans="1:15" ht="41.45" customHeight="1" thickBot="1" x14ac:dyDescent="0.3">
      <c r="A19" s="280" t="s">
        <v>52</v>
      </c>
      <c r="B19" s="281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2"/>
      <c r="O19" s="201"/>
    </row>
    <row r="20" spans="1:15" ht="15.75" thickBot="1" x14ac:dyDescent="0.3">
      <c r="A20" s="209"/>
      <c r="B20" s="209"/>
      <c r="C20" s="209"/>
      <c r="D20" s="209"/>
      <c r="E20" s="209"/>
      <c r="F20" s="209"/>
      <c r="G20" s="209"/>
      <c r="H20" s="209"/>
      <c r="I20" s="210"/>
      <c r="J20" s="211"/>
      <c r="K20" s="209"/>
      <c r="L20" s="210"/>
      <c r="M20" s="211"/>
      <c r="N20" s="210"/>
      <c r="O20" s="201"/>
    </row>
    <row r="21" spans="1:15" ht="15.75" thickBot="1" x14ac:dyDescent="0.3">
      <c r="A21" s="289" t="s">
        <v>53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01"/>
    </row>
    <row r="22" spans="1:15" ht="41.45" customHeight="1" thickBot="1" x14ac:dyDescent="0.3">
      <c r="A22" s="281" t="s">
        <v>54</v>
      </c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01"/>
    </row>
    <row r="23" spans="1:15" ht="15.75" thickBot="1" x14ac:dyDescent="0.3">
      <c r="A23" s="209"/>
      <c r="B23" s="209"/>
      <c r="C23" s="209"/>
      <c r="D23" s="209"/>
      <c r="E23" s="209"/>
      <c r="F23" s="209"/>
      <c r="G23" s="209"/>
      <c r="H23" s="209"/>
      <c r="I23" s="210"/>
      <c r="J23" s="211"/>
      <c r="K23" s="209"/>
      <c r="L23" s="210"/>
      <c r="M23" s="211"/>
      <c r="N23" s="210"/>
      <c r="O23" s="201"/>
    </row>
    <row r="24" spans="1:15" ht="15.75" thickBot="1" x14ac:dyDescent="0.3">
      <c r="A24" s="290" t="s">
        <v>55</v>
      </c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01"/>
    </row>
    <row r="25" spans="1:15" ht="27.6" customHeight="1" thickBot="1" x14ac:dyDescent="0.3">
      <c r="A25" s="281" t="s">
        <v>56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01"/>
    </row>
    <row r="26" spans="1:15" ht="15.75" thickBot="1" x14ac:dyDescent="0.3">
      <c r="A26" s="209"/>
      <c r="B26" s="209"/>
      <c r="C26" s="209"/>
      <c r="D26" s="209"/>
      <c r="E26" s="209"/>
      <c r="F26" s="209"/>
      <c r="G26" s="209"/>
      <c r="H26" s="209"/>
      <c r="I26" s="210"/>
      <c r="J26" s="211"/>
      <c r="K26" s="209"/>
      <c r="L26" s="210"/>
      <c r="M26" s="211"/>
      <c r="N26" s="210"/>
      <c r="O26" s="201"/>
    </row>
    <row r="27" spans="1:15" ht="15.75" thickBot="1" x14ac:dyDescent="0.3">
      <c r="A27" s="278" t="s">
        <v>57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01"/>
    </row>
    <row r="28" spans="1:15" ht="15.75" thickBot="1" x14ac:dyDescent="0.3">
      <c r="A28" s="209"/>
      <c r="B28" s="209"/>
      <c r="C28" s="209"/>
      <c r="D28" s="209"/>
      <c r="E28" s="209"/>
      <c r="F28" s="209"/>
      <c r="G28" s="209"/>
      <c r="H28" s="209"/>
      <c r="I28" s="210"/>
      <c r="J28" s="211"/>
      <c r="K28" s="209"/>
      <c r="L28" s="210"/>
      <c r="M28" s="211"/>
      <c r="N28" s="210"/>
      <c r="O28" s="201"/>
    </row>
    <row r="29" spans="1:15" ht="15.75" thickBot="1" x14ac:dyDescent="0.3">
      <c r="A29" s="289" t="s">
        <v>58</v>
      </c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01"/>
    </row>
    <row r="30" spans="1:15" ht="55.35" customHeight="1" thickBot="1" x14ac:dyDescent="0.3">
      <c r="A30" s="280" t="s">
        <v>59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2"/>
      <c r="O30" s="201"/>
    </row>
    <row r="31" spans="1:15" ht="15.75" thickBot="1" x14ac:dyDescent="0.3">
      <c r="A31" s="211"/>
      <c r="B31" s="209"/>
      <c r="C31" s="210"/>
      <c r="D31" s="211"/>
      <c r="E31" s="209"/>
      <c r="F31" s="209"/>
      <c r="G31" s="209"/>
      <c r="H31" s="209"/>
      <c r="I31" s="209"/>
      <c r="J31" s="209"/>
      <c r="K31" s="209"/>
      <c r="L31" s="209"/>
      <c r="M31" s="210"/>
      <c r="N31" s="211"/>
      <c r="O31" s="201"/>
    </row>
    <row r="32" spans="1:15" ht="15.75" thickBot="1" x14ac:dyDescent="0.3">
      <c r="A32" s="294" t="s">
        <v>60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5"/>
      <c r="O32" s="201"/>
    </row>
    <row r="33" spans="1:15" ht="27.6" customHeight="1" thickBot="1" x14ac:dyDescent="0.3">
      <c r="A33" s="280" t="s">
        <v>61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2"/>
      <c r="O33" s="201"/>
    </row>
    <row r="34" spans="1:15" ht="15.75" thickBot="1" x14ac:dyDescent="0.3">
      <c r="A34" s="211"/>
      <c r="B34" s="209"/>
      <c r="C34" s="210"/>
      <c r="D34" s="211"/>
      <c r="E34" s="209"/>
      <c r="F34" s="209"/>
      <c r="G34" s="209"/>
      <c r="H34" s="209"/>
      <c r="I34" s="209"/>
      <c r="J34" s="209"/>
      <c r="K34" s="209"/>
      <c r="L34" s="209"/>
      <c r="M34" s="210"/>
      <c r="N34" s="211"/>
      <c r="O34" s="201"/>
    </row>
    <row r="35" spans="1:15" ht="15.75" thickBot="1" x14ac:dyDescent="0.3">
      <c r="A35" s="277" t="s">
        <v>62</v>
      </c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9"/>
      <c r="O35" s="201"/>
    </row>
    <row r="36" spans="1:15" ht="15.75" thickBot="1" x14ac:dyDescent="0.3">
      <c r="A36" s="211"/>
      <c r="B36" s="209"/>
      <c r="C36" s="210"/>
      <c r="D36" s="211"/>
      <c r="E36" s="209"/>
      <c r="F36" s="209"/>
      <c r="G36" s="209"/>
      <c r="H36" s="209"/>
      <c r="I36" s="209"/>
      <c r="J36" s="209"/>
      <c r="K36" s="209"/>
      <c r="L36" s="209"/>
      <c r="M36" s="210"/>
      <c r="N36" s="211"/>
      <c r="O36" s="201"/>
    </row>
    <row r="37" spans="1:15" ht="55.35" customHeight="1" thickBot="1" x14ac:dyDescent="0.3">
      <c r="A37" s="280" t="s">
        <v>63</v>
      </c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2"/>
      <c r="O37" s="201"/>
    </row>
    <row r="38" spans="1:15" ht="15.75" thickBot="1" x14ac:dyDescent="0.3">
      <c r="A38" s="211"/>
      <c r="B38" s="209"/>
      <c r="C38" s="210"/>
      <c r="D38" s="211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1"/>
    </row>
    <row r="39" spans="1:15" ht="15.75" thickBot="1" x14ac:dyDescent="0.3">
      <c r="A39" s="291" t="s">
        <v>64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3"/>
      <c r="O39" s="201"/>
    </row>
    <row r="40" spans="1:15" ht="15.75" thickBot="1" x14ac:dyDescent="0.3">
      <c r="A40" s="291" t="s">
        <v>65</v>
      </c>
      <c r="B40" s="292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3"/>
      <c r="O40" s="201"/>
    </row>
    <row r="41" spans="1:15" ht="15.75" thickBot="1" x14ac:dyDescent="0.3">
      <c r="A41" s="291" t="s">
        <v>66</v>
      </c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3"/>
      <c r="O41" s="201"/>
    </row>
    <row r="42" spans="1:15" ht="15.75" thickBot="1" x14ac:dyDescent="0.3">
      <c r="A42" s="291" t="s">
        <v>67</v>
      </c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3"/>
      <c r="O42" s="201"/>
    </row>
    <row r="43" spans="1:15" ht="15.75" thickBot="1" x14ac:dyDescent="0.3">
      <c r="A43" s="291" t="s">
        <v>68</v>
      </c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3"/>
      <c r="O43" s="201"/>
    </row>
    <row r="44" spans="1:15" ht="15.75" thickBot="1" x14ac:dyDescent="0.3">
      <c r="A44" s="291" t="s">
        <v>69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3"/>
      <c r="O44" s="201"/>
    </row>
    <row r="45" spans="1:15" ht="15.75" thickBot="1" x14ac:dyDescent="0.3">
      <c r="A45" s="291" t="s">
        <v>70</v>
      </c>
      <c r="B45" s="292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3"/>
      <c r="O45" s="201"/>
    </row>
    <row r="46" spans="1:15" ht="15.75" thickBot="1" x14ac:dyDescent="0.3">
      <c r="A46" s="212"/>
      <c r="B46" s="213"/>
      <c r="C46" s="214"/>
      <c r="D46" s="212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01"/>
    </row>
    <row r="47" spans="1:15" ht="15.75" thickBot="1" x14ac:dyDescent="0.3"/>
    <row r="48" spans="1:15" ht="15.75" thickBot="1" x14ac:dyDescent="0.3">
      <c r="A48" s="277" t="s">
        <v>71</v>
      </c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9"/>
    </row>
    <row r="49" spans="1:14" ht="15.75" thickBot="1" x14ac:dyDescent="0.3">
      <c r="A49" s="211"/>
      <c r="B49" s="209"/>
      <c r="C49" s="210"/>
      <c r="D49" s="211"/>
      <c r="E49" s="209"/>
      <c r="F49" s="209"/>
      <c r="G49" s="209"/>
      <c r="H49" s="209"/>
      <c r="I49" s="209"/>
      <c r="J49" s="209"/>
      <c r="K49" s="209"/>
      <c r="L49" s="209"/>
      <c r="M49" s="210"/>
      <c r="N49" s="211"/>
    </row>
    <row r="50" spans="1:14" ht="15.75" thickBot="1" x14ac:dyDescent="0.3">
      <c r="A50" s="280" t="s">
        <v>40</v>
      </c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2"/>
    </row>
  </sheetData>
  <mergeCells count="32">
    <mergeCell ref="A22:N22"/>
    <mergeCell ref="A24:N24"/>
    <mergeCell ref="A25:N25"/>
    <mergeCell ref="A27:N27"/>
    <mergeCell ref="A45:N45"/>
    <mergeCell ref="A30:N30"/>
    <mergeCell ref="A32:N32"/>
    <mergeCell ref="A33:N33"/>
    <mergeCell ref="A35:N35"/>
    <mergeCell ref="A37:N37"/>
    <mergeCell ref="A39:N39"/>
    <mergeCell ref="A40:N40"/>
    <mergeCell ref="A41:N41"/>
    <mergeCell ref="A42:N42"/>
    <mergeCell ref="A43:N43"/>
    <mergeCell ref="A44:N44"/>
    <mergeCell ref="A48:N48"/>
    <mergeCell ref="A50:N50"/>
    <mergeCell ref="A10:N10"/>
    <mergeCell ref="A1:N1"/>
    <mergeCell ref="A2:N2"/>
    <mergeCell ref="A4:N5"/>
    <mergeCell ref="A6:N7"/>
    <mergeCell ref="A9:N9"/>
    <mergeCell ref="A29:N29"/>
    <mergeCell ref="A12:N12"/>
    <mergeCell ref="A13:N13"/>
    <mergeCell ref="A15:N15"/>
    <mergeCell ref="A16:N16"/>
    <mergeCell ref="A18:N18"/>
    <mergeCell ref="A19:N19"/>
    <mergeCell ref="A21:N21"/>
  </mergeCells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A1:B15"/>
  <sheetViews>
    <sheetView workbookViewId="0"/>
  </sheetViews>
  <sheetFormatPr defaultColWidth="9.140625" defaultRowHeight="14.25" x14ac:dyDescent="0.2"/>
  <cols>
    <col min="1" max="1" width="84.140625" style="169" bestFit="1" customWidth="1"/>
    <col min="2" max="2" width="11.42578125" style="215" bestFit="1" customWidth="1"/>
    <col min="3" max="16384" width="9.140625" style="169"/>
  </cols>
  <sheetData>
    <row r="1" spans="1:2" x14ac:dyDescent="0.2">
      <c r="A1" s="222" t="s">
        <v>886</v>
      </c>
      <c r="B1" s="221">
        <v>118102.36220472441</v>
      </c>
    </row>
    <row r="2" spans="1:2" x14ac:dyDescent="0.2">
      <c r="A2" s="222" t="s">
        <v>887</v>
      </c>
      <c r="B2" s="221">
        <v>125976.37795275591</v>
      </c>
    </row>
    <row r="3" spans="1:2" x14ac:dyDescent="0.2">
      <c r="A3" s="222" t="s">
        <v>888</v>
      </c>
      <c r="B3" s="221">
        <v>125976.37795275591</v>
      </c>
    </row>
    <row r="4" spans="1:2" x14ac:dyDescent="0.2">
      <c r="A4" s="222" t="s">
        <v>889</v>
      </c>
      <c r="B4" s="221">
        <v>149598.42519685038</v>
      </c>
    </row>
    <row r="5" spans="1:2" x14ac:dyDescent="0.2">
      <c r="A5" s="222" t="s">
        <v>890</v>
      </c>
      <c r="B5" s="221">
        <v>149598.42519685038</v>
      </c>
    </row>
    <row r="6" spans="1:2" x14ac:dyDescent="0.2">
      <c r="A6" s="222" t="s">
        <v>891</v>
      </c>
      <c r="B6" s="221">
        <v>157472.44094488188</v>
      </c>
    </row>
    <row r="7" spans="1:2" x14ac:dyDescent="0.2">
      <c r="A7" s="222" t="s">
        <v>892</v>
      </c>
      <c r="B7" s="221">
        <v>157472.44094488188</v>
      </c>
    </row>
    <row r="8" spans="1:2" x14ac:dyDescent="0.2">
      <c r="A8" s="222" t="s">
        <v>893</v>
      </c>
      <c r="B8" s="221">
        <v>173220</v>
      </c>
    </row>
    <row r="9" spans="1:2" x14ac:dyDescent="0.2">
      <c r="A9" s="222" t="s">
        <v>894</v>
      </c>
      <c r="B9" s="221">
        <v>173220</v>
      </c>
    </row>
    <row r="15" spans="1:2" x14ac:dyDescent="0.2">
      <c r="A15" s="168"/>
    </row>
  </sheetData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/>
  <dimension ref="A1:G36"/>
  <sheetViews>
    <sheetView topLeftCell="B1" workbookViewId="0">
      <selection activeCell="G2" sqref="G2:G4"/>
    </sheetView>
  </sheetViews>
  <sheetFormatPr defaultRowHeight="15" x14ac:dyDescent="0.25"/>
  <cols>
    <col min="1" max="2" width="71" style="238" customWidth="1"/>
    <col min="3" max="3" width="34.140625" customWidth="1"/>
    <col min="7" max="7" width="10.7109375" bestFit="1" customWidth="1"/>
  </cols>
  <sheetData>
    <row r="1" spans="1:7" ht="15.75" thickBot="1" x14ac:dyDescent="0.3">
      <c r="A1" s="235" t="s">
        <v>895</v>
      </c>
      <c r="B1" s="235" t="s">
        <v>895</v>
      </c>
      <c r="C1" s="239" t="s">
        <v>896</v>
      </c>
    </row>
    <row r="2" spans="1:7" ht="15.75" thickBot="1" x14ac:dyDescent="0.3">
      <c r="A2" s="236" t="s">
        <v>897</v>
      </c>
      <c r="B2" s="236" t="s">
        <v>897</v>
      </c>
      <c r="C2" s="239" t="s">
        <v>898</v>
      </c>
      <c r="G2" s="242">
        <v>2480.31</v>
      </c>
    </row>
    <row r="3" spans="1:7" ht="26.25" thickBot="1" x14ac:dyDescent="0.3">
      <c r="A3" s="236" t="s">
        <v>899</v>
      </c>
      <c r="B3" s="236" t="s">
        <v>899</v>
      </c>
      <c r="C3" s="239" t="s">
        <v>900</v>
      </c>
      <c r="G3" s="242">
        <v>15610</v>
      </c>
    </row>
    <row r="4" spans="1:7" ht="26.25" thickBot="1" x14ac:dyDescent="0.3">
      <c r="A4" s="236" t="s">
        <v>901</v>
      </c>
      <c r="B4" s="236" t="s">
        <v>901</v>
      </c>
      <c r="C4" s="239" t="s">
        <v>902</v>
      </c>
      <c r="G4" s="242">
        <v>57874.02</v>
      </c>
    </row>
    <row r="5" spans="1:7" ht="26.25" thickBot="1" x14ac:dyDescent="0.3">
      <c r="A5" s="236" t="s">
        <v>903</v>
      </c>
      <c r="B5" s="236" t="s">
        <v>904</v>
      </c>
      <c r="C5" s="239" t="s">
        <v>905</v>
      </c>
    </row>
    <row r="6" spans="1:7" ht="26.25" thickBot="1" x14ac:dyDescent="0.3">
      <c r="A6" s="236" t="s">
        <v>906</v>
      </c>
      <c r="B6" s="236" t="s">
        <v>906</v>
      </c>
      <c r="C6" s="239" t="s">
        <v>907</v>
      </c>
    </row>
    <row r="7" spans="1:7" ht="39" thickBot="1" x14ac:dyDescent="0.3">
      <c r="A7" s="236" t="s">
        <v>908</v>
      </c>
      <c r="B7" s="236" t="s">
        <v>908</v>
      </c>
      <c r="C7" s="239" t="s">
        <v>909</v>
      </c>
    </row>
    <row r="8" spans="1:7" ht="39" thickBot="1" x14ac:dyDescent="0.3">
      <c r="A8" s="236" t="s">
        <v>910</v>
      </c>
      <c r="B8" s="236" t="s">
        <v>910</v>
      </c>
      <c r="C8" s="239" t="s">
        <v>911</v>
      </c>
    </row>
    <row r="9" spans="1:7" ht="26.25" thickBot="1" x14ac:dyDescent="0.3">
      <c r="A9" s="236" t="s">
        <v>912</v>
      </c>
      <c r="B9" s="236" t="s">
        <v>912</v>
      </c>
      <c r="C9" s="239" t="s">
        <v>913</v>
      </c>
    </row>
    <row r="10" spans="1:7" ht="26.25" thickBot="1" x14ac:dyDescent="0.3">
      <c r="A10" s="236" t="s">
        <v>914</v>
      </c>
      <c r="B10" s="236" t="s">
        <v>914</v>
      </c>
      <c r="C10" s="239" t="s">
        <v>915</v>
      </c>
    </row>
    <row r="11" spans="1:7" ht="26.25" thickBot="1" x14ac:dyDescent="0.3">
      <c r="A11" s="236" t="s">
        <v>916</v>
      </c>
      <c r="B11" s="236" t="s">
        <v>916</v>
      </c>
      <c r="C11" s="239" t="s">
        <v>917</v>
      </c>
    </row>
    <row r="12" spans="1:7" ht="51.75" thickBot="1" x14ac:dyDescent="0.3">
      <c r="A12" s="236" t="s">
        <v>918</v>
      </c>
      <c r="B12" s="236" t="s">
        <v>918</v>
      </c>
      <c r="C12" s="239" t="s">
        <v>919</v>
      </c>
    </row>
    <row r="13" spans="1:7" ht="51.75" thickBot="1" x14ac:dyDescent="0.3">
      <c r="A13" s="236" t="s">
        <v>920</v>
      </c>
      <c r="B13" s="236" t="s">
        <v>920</v>
      </c>
      <c r="C13" s="239" t="s">
        <v>921</v>
      </c>
    </row>
    <row r="14" spans="1:7" ht="26.25" thickBot="1" x14ac:dyDescent="0.3">
      <c r="A14" s="236" t="s">
        <v>922</v>
      </c>
      <c r="B14" s="236" t="s">
        <v>923</v>
      </c>
      <c r="C14" s="239" t="s">
        <v>924</v>
      </c>
    </row>
    <row r="15" spans="1:7" ht="26.25" thickBot="1" x14ac:dyDescent="0.3">
      <c r="A15" s="236" t="s">
        <v>925</v>
      </c>
      <c r="B15" s="236" t="s">
        <v>926</v>
      </c>
      <c r="C15" s="239" t="s">
        <v>927</v>
      </c>
    </row>
    <row r="16" spans="1:7" ht="15.75" thickBot="1" x14ac:dyDescent="0.3">
      <c r="A16" s="236" t="s">
        <v>928</v>
      </c>
      <c r="B16" s="236" t="s">
        <v>928</v>
      </c>
      <c r="C16" s="239" t="s">
        <v>929</v>
      </c>
    </row>
    <row r="17" spans="1:3" ht="15.75" thickBot="1" x14ac:dyDescent="0.3">
      <c r="A17" s="236" t="s">
        <v>930</v>
      </c>
      <c r="B17" s="236" t="s">
        <v>930</v>
      </c>
      <c r="C17" s="240" t="s">
        <v>931</v>
      </c>
    </row>
    <row r="18" spans="1:3" ht="15.75" thickBot="1" x14ac:dyDescent="0.3">
      <c r="A18" s="236" t="s">
        <v>932</v>
      </c>
      <c r="B18" s="236" t="s">
        <v>932</v>
      </c>
      <c r="C18" s="240" t="s">
        <v>933</v>
      </c>
    </row>
    <row r="19" spans="1:3" ht="15.75" thickBot="1" x14ac:dyDescent="0.3">
      <c r="A19" s="236" t="s">
        <v>934</v>
      </c>
      <c r="B19" s="236" t="s">
        <v>934</v>
      </c>
      <c r="C19" s="240" t="s">
        <v>935</v>
      </c>
    </row>
    <row r="20" spans="1:3" ht="15.75" thickBot="1" x14ac:dyDescent="0.3">
      <c r="A20" s="236" t="s">
        <v>936</v>
      </c>
      <c r="B20" s="236" t="s">
        <v>936</v>
      </c>
    </row>
    <row r="21" spans="1:3" x14ac:dyDescent="0.25">
      <c r="A21" s="237" t="s">
        <v>937</v>
      </c>
      <c r="B21" s="237" t="s">
        <v>937</v>
      </c>
    </row>
    <row r="22" spans="1:3" x14ac:dyDescent="0.25">
      <c r="A22" s="237" t="s">
        <v>938</v>
      </c>
      <c r="B22" s="237" t="s">
        <v>938</v>
      </c>
    </row>
    <row r="23" spans="1:3" x14ac:dyDescent="0.25">
      <c r="A23" s="238" t="s">
        <v>939</v>
      </c>
      <c r="B23" s="238" t="s">
        <v>939</v>
      </c>
    </row>
    <row r="24" spans="1:3" x14ac:dyDescent="0.25">
      <c r="A24" s="237" t="s">
        <v>940</v>
      </c>
      <c r="B24" s="237" t="s">
        <v>940</v>
      </c>
    </row>
    <row r="25" spans="1:3" x14ac:dyDescent="0.25">
      <c r="A25" s="237" t="s">
        <v>941</v>
      </c>
      <c r="B25" s="237" t="s">
        <v>941</v>
      </c>
    </row>
    <row r="26" spans="1:3" x14ac:dyDescent="0.25">
      <c r="A26" s="237" t="s">
        <v>942</v>
      </c>
      <c r="B26" s="237" t="s">
        <v>942</v>
      </c>
    </row>
    <row r="27" spans="1:3" x14ac:dyDescent="0.25">
      <c r="A27" s="237" t="s">
        <v>943</v>
      </c>
      <c r="B27" s="237" t="s">
        <v>943</v>
      </c>
    </row>
    <row r="28" spans="1:3" ht="15.75" thickBot="1" x14ac:dyDescent="0.3">
      <c r="B28" s="236" t="s">
        <v>944</v>
      </c>
    </row>
    <row r="29" spans="1:3" ht="15.75" thickBot="1" x14ac:dyDescent="0.3">
      <c r="B29" s="236" t="s">
        <v>945</v>
      </c>
    </row>
    <row r="30" spans="1:3" ht="15.75" thickBot="1" x14ac:dyDescent="0.3">
      <c r="B30" s="236" t="s">
        <v>946</v>
      </c>
    </row>
    <row r="31" spans="1:3" ht="15.75" thickBot="1" x14ac:dyDescent="0.3">
      <c r="B31" s="236" t="s">
        <v>947</v>
      </c>
    </row>
    <row r="32" spans="1:3" ht="15.75" thickBot="1" x14ac:dyDescent="0.3">
      <c r="B32" s="236" t="s">
        <v>948</v>
      </c>
    </row>
    <row r="33" spans="2:2" ht="15.75" thickBot="1" x14ac:dyDescent="0.3">
      <c r="B33" s="236" t="s">
        <v>949</v>
      </c>
    </row>
    <row r="34" spans="2:2" ht="15.75" thickBot="1" x14ac:dyDescent="0.3">
      <c r="B34" s="236" t="s">
        <v>950</v>
      </c>
    </row>
    <row r="35" spans="2:2" ht="15.75" thickBot="1" x14ac:dyDescent="0.3">
      <c r="B35" s="236" t="s">
        <v>951</v>
      </c>
    </row>
    <row r="36" spans="2:2" ht="15.75" thickBot="1" x14ac:dyDescent="0.3">
      <c r="B36" s="236" t="s">
        <v>952</v>
      </c>
    </row>
  </sheetData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8"/>
  <dimension ref="A1:B55"/>
  <sheetViews>
    <sheetView workbookViewId="0">
      <selection activeCell="C21" sqref="C21"/>
    </sheetView>
  </sheetViews>
  <sheetFormatPr defaultColWidth="41" defaultRowHeight="15" x14ac:dyDescent="0.25"/>
  <sheetData>
    <row r="1" spans="1:2" ht="24.75" thickBot="1" x14ac:dyDescent="0.3">
      <c r="A1" s="171" t="s">
        <v>953</v>
      </c>
      <c r="B1" s="173" t="s">
        <v>954</v>
      </c>
    </row>
    <row r="2" spans="1:2" ht="26.25" thickBot="1" x14ac:dyDescent="0.3">
      <c r="A2" s="172" t="s">
        <v>955</v>
      </c>
      <c r="B2" s="174" t="s">
        <v>956</v>
      </c>
    </row>
    <row r="3" spans="1:2" ht="26.25" thickBot="1" x14ac:dyDescent="0.3">
      <c r="A3" s="172" t="s">
        <v>957</v>
      </c>
      <c r="B3" s="174" t="s">
        <v>958</v>
      </c>
    </row>
    <row r="4" spans="1:2" ht="26.25" thickBot="1" x14ac:dyDescent="0.3">
      <c r="A4" s="172" t="s">
        <v>959</v>
      </c>
      <c r="B4" s="174" t="s">
        <v>960</v>
      </c>
    </row>
    <row r="5" spans="1:2" ht="26.25" thickBot="1" x14ac:dyDescent="0.3">
      <c r="A5" s="172" t="s">
        <v>961</v>
      </c>
      <c r="B5" s="174" t="s">
        <v>962</v>
      </c>
    </row>
    <row r="6" spans="1:2" ht="26.25" thickBot="1" x14ac:dyDescent="0.3">
      <c r="A6" s="172" t="s">
        <v>963</v>
      </c>
      <c r="B6" s="174" t="s">
        <v>964</v>
      </c>
    </row>
    <row r="7" spans="1:2" ht="26.25" thickBot="1" x14ac:dyDescent="0.3">
      <c r="A7" s="172" t="s">
        <v>965</v>
      </c>
      <c r="B7" s="174" t="s">
        <v>966</v>
      </c>
    </row>
    <row r="8" spans="1:2" ht="26.25" thickBot="1" x14ac:dyDescent="0.3">
      <c r="A8" s="172" t="s">
        <v>967</v>
      </c>
      <c r="B8" s="174" t="s">
        <v>968</v>
      </c>
    </row>
    <row r="9" spans="1:2" ht="26.25" thickBot="1" x14ac:dyDescent="0.3">
      <c r="A9" s="172" t="s">
        <v>969</v>
      </c>
      <c r="B9" s="174" t="s">
        <v>970</v>
      </c>
    </row>
    <row r="10" spans="1:2" ht="26.25" thickBot="1" x14ac:dyDescent="0.3">
      <c r="A10" s="172" t="s">
        <v>971</v>
      </c>
      <c r="B10" s="174" t="s">
        <v>972</v>
      </c>
    </row>
    <row r="11" spans="1:2" ht="26.25" thickBot="1" x14ac:dyDescent="0.3">
      <c r="A11" s="172" t="s">
        <v>973</v>
      </c>
      <c r="B11" s="174" t="s">
        <v>974</v>
      </c>
    </row>
    <row r="12" spans="1:2" ht="26.25" thickBot="1" x14ac:dyDescent="0.3">
      <c r="A12" s="172" t="s">
        <v>975</v>
      </c>
      <c r="B12" s="174" t="s">
        <v>976</v>
      </c>
    </row>
    <row r="13" spans="1:2" ht="15.75" thickBot="1" x14ac:dyDescent="0.3">
      <c r="A13" s="172" t="s">
        <v>977</v>
      </c>
      <c r="B13" s="174" t="s">
        <v>978</v>
      </c>
    </row>
    <row r="14" spans="1:2" ht="26.25" thickBot="1" x14ac:dyDescent="0.3">
      <c r="A14" s="172" t="s">
        <v>979</v>
      </c>
      <c r="B14" s="174" t="s">
        <v>980</v>
      </c>
    </row>
    <row r="15" spans="1:2" ht="26.25" thickBot="1" x14ac:dyDescent="0.3">
      <c r="A15" s="172" t="s">
        <v>981</v>
      </c>
      <c r="B15" s="174" t="s">
        <v>982</v>
      </c>
    </row>
    <row r="16" spans="1:2" ht="26.25" thickBot="1" x14ac:dyDescent="0.3">
      <c r="A16" s="172" t="s">
        <v>983</v>
      </c>
      <c r="B16" s="174" t="s">
        <v>984</v>
      </c>
    </row>
    <row r="17" spans="1:2" ht="26.25" thickBot="1" x14ac:dyDescent="0.3">
      <c r="A17" s="172" t="s">
        <v>978</v>
      </c>
      <c r="B17" s="174" t="s">
        <v>985</v>
      </c>
    </row>
    <row r="18" spans="1:2" ht="26.25" thickBot="1" x14ac:dyDescent="0.3">
      <c r="A18" s="172" t="s">
        <v>986</v>
      </c>
      <c r="B18" s="173" t="s">
        <v>987</v>
      </c>
    </row>
    <row r="19" spans="1:2" ht="26.25" thickBot="1" x14ac:dyDescent="0.3">
      <c r="A19" s="172" t="s">
        <v>988</v>
      </c>
      <c r="B19" s="174" t="s">
        <v>965</v>
      </c>
    </row>
    <row r="20" spans="1:2" ht="26.25" thickBot="1" x14ac:dyDescent="0.3">
      <c r="A20" s="172" t="s">
        <v>989</v>
      </c>
      <c r="B20" s="174" t="s">
        <v>990</v>
      </c>
    </row>
    <row r="21" spans="1:2" ht="26.25" thickBot="1" x14ac:dyDescent="0.3">
      <c r="A21" s="172" t="s">
        <v>944</v>
      </c>
      <c r="B21" s="174" t="s">
        <v>991</v>
      </c>
    </row>
    <row r="22" spans="1:2" ht="26.25" thickBot="1" x14ac:dyDescent="0.3">
      <c r="A22" s="172" t="s">
        <v>945</v>
      </c>
      <c r="B22" s="174" t="s">
        <v>992</v>
      </c>
    </row>
    <row r="23" spans="1:2" ht="26.25" thickBot="1" x14ac:dyDescent="0.3">
      <c r="A23" s="172" t="s">
        <v>946</v>
      </c>
      <c r="B23" s="174" t="s">
        <v>993</v>
      </c>
    </row>
    <row r="24" spans="1:2" ht="26.25" thickBot="1" x14ac:dyDescent="0.3">
      <c r="A24" s="172" t="s">
        <v>994</v>
      </c>
      <c r="B24" s="174" t="s">
        <v>995</v>
      </c>
    </row>
    <row r="25" spans="1:2" ht="26.25" thickBot="1" x14ac:dyDescent="0.3">
      <c r="A25" s="172" t="s">
        <v>996</v>
      </c>
      <c r="B25" s="174" t="s">
        <v>997</v>
      </c>
    </row>
    <row r="26" spans="1:2" ht="26.25" thickBot="1" x14ac:dyDescent="0.3">
      <c r="A26" s="172" t="s">
        <v>998</v>
      </c>
      <c r="B26" s="174" t="s">
        <v>999</v>
      </c>
    </row>
    <row r="27" spans="1:2" ht="26.25" thickBot="1" x14ac:dyDescent="0.3">
      <c r="A27" s="172" t="s">
        <v>1000</v>
      </c>
      <c r="B27" s="174" t="s">
        <v>1001</v>
      </c>
    </row>
    <row r="28" spans="1:2" ht="15.75" thickBot="1" x14ac:dyDescent="0.3">
      <c r="A28" s="223" t="s">
        <v>1002</v>
      </c>
      <c r="B28" s="174" t="s">
        <v>1003</v>
      </c>
    </row>
    <row r="29" spans="1:2" ht="26.25" thickBot="1" x14ac:dyDescent="0.3">
      <c r="A29" s="223" t="s">
        <v>1004</v>
      </c>
      <c r="B29" s="174" t="s">
        <v>1005</v>
      </c>
    </row>
    <row r="30" spans="1:2" ht="26.25" thickBot="1" x14ac:dyDescent="0.3">
      <c r="B30" s="174" t="s">
        <v>1006</v>
      </c>
    </row>
    <row r="31" spans="1:2" ht="26.25" thickBot="1" x14ac:dyDescent="0.3">
      <c r="B31" s="174" t="s">
        <v>1007</v>
      </c>
    </row>
    <row r="32" spans="1:2" ht="26.25" thickBot="1" x14ac:dyDescent="0.3">
      <c r="B32" s="174" t="s">
        <v>1008</v>
      </c>
    </row>
    <row r="33" spans="2:2" ht="26.25" thickBot="1" x14ac:dyDescent="0.3">
      <c r="B33" s="174" t="s">
        <v>1009</v>
      </c>
    </row>
    <row r="34" spans="2:2" ht="15.75" thickBot="1" x14ac:dyDescent="0.3">
      <c r="B34" s="174" t="s">
        <v>1010</v>
      </c>
    </row>
    <row r="35" spans="2:2" ht="15.75" thickBot="1" x14ac:dyDescent="0.3">
      <c r="B35" s="174" t="s">
        <v>989</v>
      </c>
    </row>
    <row r="36" spans="2:2" ht="15.75" thickBot="1" x14ac:dyDescent="0.3">
      <c r="B36" s="174" t="s">
        <v>944</v>
      </c>
    </row>
    <row r="37" spans="2:2" ht="15.75" thickBot="1" x14ac:dyDescent="0.3">
      <c r="B37" s="174" t="s">
        <v>945</v>
      </c>
    </row>
    <row r="38" spans="2:2" ht="15.75" thickBot="1" x14ac:dyDescent="0.3">
      <c r="B38" s="174" t="s">
        <v>1011</v>
      </c>
    </row>
    <row r="39" spans="2:2" ht="15.75" thickBot="1" x14ac:dyDescent="0.3">
      <c r="B39" s="174" t="s">
        <v>1012</v>
      </c>
    </row>
    <row r="40" spans="2:2" ht="15.75" thickBot="1" x14ac:dyDescent="0.3">
      <c r="B40" s="174" t="s">
        <v>996</v>
      </c>
    </row>
    <row r="41" spans="2:2" ht="15.75" thickBot="1" x14ac:dyDescent="0.3">
      <c r="B41" s="174" t="s">
        <v>998</v>
      </c>
    </row>
    <row r="42" spans="2:2" ht="15.75" thickBot="1" x14ac:dyDescent="0.3">
      <c r="B42" s="174" t="s">
        <v>1000</v>
      </c>
    </row>
    <row r="43" spans="2:2" ht="15.75" thickBot="1" x14ac:dyDescent="0.3">
      <c r="B43" s="174" t="s">
        <v>1013</v>
      </c>
    </row>
    <row r="44" spans="2:2" ht="15.75" thickBot="1" x14ac:dyDescent="0.3">
      <c r="B44" s="174" t="s">
        <v>1014</v>
      </c>
    </row>
    <row r="45" spans="2:2" ht="15.75" thickBot="1" x14ac:dyDescent="0.3">
      <c r="B45" s="174" t="s">
        <v>1015</v>
      </c>
    </row>
    <row r="46" spans="2:2" ht="15.75" thickBot="1" x14ac:dyDescent="0.3">
      <c r="B46" s="174" t="s">
        <v>1016</v>
      </c>
    </row>
    <row r="47" spans="2:2" ht="15.75" thickBot="1" x14ac:dyDescent="0.3">
      <c r="B47" s="174" t="s">
        <v>1017</v>
      </c>
    </row>
    <row r="48" spans="2:2" ht="15.75" thickBot="1" x14ac:dyDescent="0.3">
      <c r="B48" s="174" t="s">
        <v>1018</v>
      </c>
    </row>
    <row r="49" spans="2:2" ht="15.75" thickBot="1" x14ac:dyDescent="0.3">
      <c r="B49" s="174" t="s">
        <v>1019</v>
      </c>
    </row>
    <row r="50" spans="2:2" ht="15.75" thickBot="1" x14ac:dyDescent="0.3">
      <c r="B50" s="174" t="s">
        <v>1020</v>
      </c>
    </row>
    <row r="51" spans="2:2" ht="26.25" thickBot="1" x14ac:dyDescent="0.3">
      <c r="B51" s="174" t="s">
        <v>1021</v>
      </c>
    </row>
    <row r="52" spans="2:2" ht="26.25" thickBot="1" x14ac:dyDescent="0.3">
      <c r="B52" s="174" t="s">
        <v>1022</v>
      </c>
    </row>
    <row r="53" spans="2:2" ht="15.75" thickBot="1" x14ac:dyDescent="0.3">
      <c r="B53" s="174" t="s">
        <v>1023</v>
      </c>
    </row>
    <row r="54" spans="2:2" ht="26.25" thickBot="1" x14ac:dyDescent="0.3">
      <c r="B54" s="174" t="s">
        <v>1024</v>
      </c>
    </row>
    <row r="55" spans="2:2" ht="39" thickBot="1" x14ac:dyDescent="0.3">
      <c r="B55" s="174" t="s">
        <v>1025</v>
      </c>
    </row>
  </sheetData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O111"/>
  <sheetViews>
    <sheetView showGridLines="0" tabSelected="1" zoomScale="85" zoomScaleNormal="85" zoomScaleSheetLayoutView="90" workbookViewId="0">
      <selection sqref="A1:G1"/>
    </sheetView>
  </sheetViews>
  <sheetFormatPr defaultColWidth="9.140625" defaultRowHeight="14.25" zeroHeight="1" x14ac:dyDescent="0.2"/>
  <cols>
    <col min="1" max="1" width="15.85546875" style="1" customWidth="1"/>
    <col min="2" max="2" width="24.140625" style="1" bestFit="1" customWidth="1"/>
    <col min="3" max="3" width="31.42578125" style="1" customWidth="1"/>
    <col min="4" max="4" width="16.28515625" style="1" customWidth="1"/>
    <col min="5" max="5" width="15.85546875" style="1" customWidth="1"/>
    <col min="6" max="6" width="14.85546875" style="1" customWidth="1"/>
    <col min="7" max="7" width="33.85546875" style="1" customWidth="1"/>
    <col min="8" max="8" width="29" style="1" customWidth="1"/>
    <col min="9" max="9" width="36.42578125" style="1" customWidth="1"/>
    <col min="10" max="10" width="16.5703125" style="1" customWidth="1"/>
    <col min="11" max="13" width="9.140625" style="1" customWidth="1"/>
    <col min="14" max="19" width="6.140625" style="1" customWidth="1"/>
    <col min="20" max="16384" width="9.140625" style="1"/>
  </cols>
  <sheetData>
    <row r="1" spans="1:93" ht="20.25" thickBot="1" x14ac:dyDescent="0.35">
      <c r="A1" s="296" t="s">
        <v>72</v>
      </c>
      <c r="B1" s="297"/>
      <c r="C1" s="297"/>
      <c r="D1" s="297"/>
      <c r="E1" s="297"/>
      <c r="F1" s="297"/>
      <c r="G1" s="297"/>
      <c r="H1" s="252" t="s">
        <v>73</v>
      </c>
      <c r="I1" s="257">
        <v>45371</v>
      </c>
      <c r="J1" s="165">
        <f ca="1">+NOW()</f>
        <v>45371.450203356479</v>
      </c>
      <c r="CK1" s="1" t="s">
        <v>74</v>
      </c>
      <c r="CL1" s="1" t="s">
        <v>75</v>
      </c>
      <c r="CM1" s="1" t="s">
        <v>76</v>
      </c>
    </row>
    <row r="2" spans="1:93" ht="31.5" customHeight="1" x14ac:dyDescent="0.25">
      <c r="A2" s="298" t="s">
        <v>77</v>
      </c>
      <c r="B2" s="299"/>
      <c r="C2" s="299"/>
      <c r="D2" s="299"/>
      <c r="E2" s="299"/>
      <c r="F2" s="299"/>
      <c r="G2" s="299"/>
      <c r="H2" s="301" t="str">
        <f ca="1">+IF(I1+30&lt;J1,"31 napnál régebbi verzió","")</f>
        <v/>
      </c>
      <c r="I2" s="302"/>
      <c r="CJ2"/>
      <c r="CK2" t="s">
        <v>78</v>
      </c>
      <c r="CL2" s="1" t="s">
        <v>79</v>
      </c>
      <c r="CM2" s="1" t="s">
        <v>80</v>
      </c>
    </row>
    <row r="3" spans="1:93" ht="15.75" customHeight="1" thickBot="1" x14ac:dyDescent="0.3">
      <c r="A3" s="318" t="s">
        <v>81</v>
      </c>
      <c r="B3" s="319"/>
      <c r="C3" s="319"/>
      <c r="D3" s="319"/>
      <c r="E3" s="319"/>
      <c r="F3" s="319"/>
      <c r="G3" s="319"/>
      <c r="H3" s="303"/>
      <c r="I3" s="304"/>
      <c r="CK3" s="1" t="s">
        <v>82</v>
      </c>
      <c r="CL3" s="1" t="s">
        <v>83</v>
      </c>
      <c r="CM3" s="1" t="s">
        <v>84</v>
      </c>
    </row>
    <row r="4" spans="1:93" ht="14.25" customHeight="1" thickBot="1" x14ac:dyDescent="0.25">
      <c r="A4" s="316" t="s">
        <v>85</v>
      </c>
      <c r="B4" s="317"/>
      <c r="C4" s="320"/>
      <c r="D4" s="321"/>
      <c r="E4" s="321"/>
      <c r="F4" s="321"/>
      <c r="G4" s="322"/>
      <c r="H4" s="303"/>
      <c r="I4" s="304"/>
      <c r="CL4" s="1" t="s">
        <v>86</v>
      </c>
      <c r="CM4" s="1" t="s">
        <v>87</v>
      </c>
    </row>
    <row r="5" spans="1:93" ht="14.25" customHeight="1" thickBot="1" x14ac:dyDescent="0.25">
      <c r="A5" s="176"/>
      <c r="B5" s="177"/>
      <c r="C5" s="183" t="s">
        <v>88</v>
      </c>
      <c r="D5" s="181" t="s">
        <v>89</v>
      </c>
      <c r="E5" s="181" t="s">
        <v>90</v>
      </c>
      <c r="F5" s="181" t="s">
        <v>91</v>
      </c>
      <c r="G5" s="182" t="s">
        <v>92</v>
      </c>
      <c r="H5" s="303"/>
      <c r="I5" s="304"/>
      <c r="CL5" s="1" t="s">
        <v>93</v>
      </c>
      <c r="CM5" s="1" t="s">
        <v>94</v>
      </c>
    </row>
    <row r="6" spans="1:93" ht="15" customHeight="1" x14ac:dyDescent="0.2">
      <c r="A6" s="178" t="s">
        <v>95</v>
      </c>
      <c r="B6" s="180"/>
      <c r="C6" s="184"/>
      <c r="D6" s="185"/>
      <c r="E6" s="185"/>
      <c r="F6" s="185"/>
      <c r="G6" s="186"/>
      <c r="H6" s="303"/>
      <c r="I6" s="304"/>
    </row>
    <row r="7" spans="1:93" ht="15" customHeight="1" x14ac:dyDescent="0.2">
      <c r="A7" s="307" t="s">
        <v>96</v>
      </c>
      <c r="B7" s="308"/>
      <c r="C7" s="187"/>
      <c r="D7" s="188"/>
      <c r="E7" s="188"/>
      <c r="F7" s="188"/>
      <c r="G7" s="189"/>
      <c r="H7" s="303"/>
      <c r="I7" s="304"/>
    </row>
    <row r="8" spans="1:93" ht="15" customHeight="1" x14ac:dyDescent="0.2">
      <c r="A8" s="307" t="s">
        <v>97</v>
      </c>
      <c r="B8" s="308"/>
      <c r="C8" s="187"/>
      <c r="D8" s="188"/>
      <c r="E8" s="188"/>
      <c r="F8" s="188"/>
      <c r="G8" s="189"/>
      <c r="H8" s="303"/>
      <c r="I8" s="304"/>
    </row>
    <row r="9" spans="1:93" ht="15" customHeight="1" thickBot="1" x14ac:dyDescent="0.25">
      <c r="A9" s="307" t="s">
        <v>98</v>
      </c>
      <c r="B9" s="308"/>
      <c r="C9" s="309"/>
      <c r="D9" s="310"/>
      <c r="E9" s="310"/>
      <c r="F9" s="310"/>
      <c r="G9" s="311"/>
      <c r="H9" s="305"/>
      <c r="I9" s="306"/>
    </row>
    <row r="10" spans="1:93" ht="15" customHeight="1" thickBot="1" x14ac:dyDescent="0.3">
      <c r="A10" s="312" t="s">
        <v>99</v>
      </c>
      <c r="B10" s="313"/>
      <c r="C10" s="314"/>
      <c r="D10" s="315"/>
      <c r="E10" s="315"/>
      <c r="F10" s="315"/>
      <c r="G10" s="315"/>
      <c r="H10" s="246" t="s">
        <v>100</v>
      </c>
      <c r="I10" s="247"/>
    </row>
    <row r="11" spans="1:93" ht="15" customHeight="1" x14ac:dyDescent="0.2">
      <c r="A11" s="323" t="s">
        <v>101</v>
      </c>
      <c r="B11" s="324"/>
      <c r="C11" s="192"/>
      <c r="D11" s="193"/>
      <c r="E11" s="193"/>
      <c r="F11" s="193"/>
      <c r="G11" s="193"/>
      <c r="H11" s="248" t="s">
        <v>102</v>
      </c>
      <c r="I11" s="249"/>
      <c r="CM11" s="138"/>
    </row>
    <row r="12" spans="1:93" ht="15" customHeight="1" x14ac:dyDescent="0.2">
      <c r="A12" s="307" t="s">
        <v>103</v>
      </c>
      <c r="B12" s="325"/>
      <c r="C12" s="194"/>
      <c r="D12" s="195"/>
      <c r="E12" s="195"/>
      <c r="F12" s="195"/>
      <c r="G12" s="195"/>
      <c r="H12" s="248" t="s">
        <v>104</v>
      </c>
      <c r="I12" s="249"/>
      <c r="CM12" s="138"/>
    </row>
    <row r="13" spans="1:93" ht="15" customHeight="1" thickBot="1" x14ac:dyDescent="0.25">
      <c r="A13" s="312" t="s">
        <v>105</v>
      </c>
      <c r="B13" s="326"/>
      <c r="C13" s="190"/>
      <c r="D13" s="191"/>
      <c r="E13" s="191"/>
      <c r="F13" s="191"/>
      <c r="G13" s="191"/>
      <c r="H13" s="250" t="s">
        <v>106</v>
      </c>
      <c r="I13" s="251"/>
    </row>
    <row r="14" spans="1:93" ht="55.5" customHeight="1" x14ac:dyDescent="0.2">
      <c r="A14" s="10" t="s">
        <v>107</v>
      </c>
      <c r="B14" s="8" t="s">
        <v>108</v>
      </c>
      <c r="C14" s="11" t="s">
        <v>109</v>
      </c>
      <c r="D14" s="11" t="s">
        <v>110</v>
      </c>
      <c r="E14" s="245" t="s">
        <v>111</v>
      </c>
      <c r="F14" s="245" t="s">
        <v>112</v>
      </c>
      <c r="G14" s="12" t="s">
        <v>113</v>
      </c>
      <c r="BJ14" s="138"/>
      <c r="CO14" s="138"/>
    </row>
    <row r="15" spans="1:93" s="138" customFormat="1" ht="13.35" customHeight="1" x14ac:dyDescent="0.2">
      <c r="A15" s="196"/>
      <c r="B15" s="101"/>
      <c r="C15" s="265"/>
      <c r="D15" s="114"/>
      <c r="E15" s="101"/>
      <c r="F15" s="101"/>
      <c r="G15" s="432"/>
    </row>
    <row r="16" spans="1:93" s="138" customFormat="1" ht="13.35" customHeight="1" x14ac:dyDescent="0.2">
      <c r="A16" s="196"/>
      <c r="B16" s="101"/>
      <c r="C16" s="265"/>
      <c r="D16" s="114"/>
      <c r="E16" s="101"/>
      <c r="F16" s="101"/>
      <c r="G16" s="432"/>
    </row>
    <row r="17" spans="1:7" s="138" customFormat="1" ht="16.350000000000001" customHeight="1" x14ac:dyDescent="0.2">
      <c r="A17" s="196"/>
      <c r="B17" s="101"/>
      <c r="C17" s="265"/>
      <c r="D17" s="114"/>
      <c r="E17" s="101"/>
      <c r="F17" s="101"/>
      <c r="G17" s="432"/>
    </row>
    <row r="18" spans="1:7" s="138" customFormat="1" x14ac:dyDescent="0.2">
      <c r="A18" s="196"/>
      <c r="B18" s="101"/>
      <c r="C18" s="265"/>
      <c r="D18" s="114"/>
      <c r="E18" s="101"/>
      <c r="F18" s="101"/>
      <c r="G18" s="432"/>
    </row>
    <row r="19" spans="1:7" s="138" customFormat="1" x14ac:dyDescent="0.2">
      <c r="A19" s="196"/>
      <c r="B19" s="101"/>
      <c r="C19" s="265"/>
      <c r="D19" s="114"/>
      <c r="E19" s="101"/>
      <c r="F19" s="101"/>
      <c r="G19" s="432"/>
    </row>
    <row r="20" spans="1:7" s="138" customFormat="1" x14ac:dyDescent="0.2">
      <c r="A20" s="196"/>
      <c r="B20" s="101"/>
      <c r="C20" s="265"/>
      <c r="D20" s="114"/>
      <c r="E20" s="101"/>
      <c r="F20" s="101"/>
      <c r="G20" s="432"/>
    </row>
    <row r="21" spans="1:7" s="138" customFormat="1" x14ac:dyDescent="0.2">
      <c r="A21" s="196"/>
      <c r="B21" s="101"/>
      <c r="C21" s="265"/>
      <c r="D21" s="114"/>
      <c r="E21" s="101"/>
      <c r="F21" s="101"/>
      <c r="G21" s="432"/>
    </row>
    <row r="22" spans="1:7" s="138" customFormat="1" x14ac:dyDescent="0.2">
      <c r="A22" s="196"/>
      <c r="B22" s="101"/>
      <c r="C22" s="265"/>
      <c r="D22" s="114"/>
      <c r="E22" s="101"/>
      <c r="F22" s="101"/>
      <c r="G22" s="432"/>
    </row>
    <row r="23" spans="1:7" s="138" customFormat="1" x14ac:dyDescent="0.2">
      <c r="A23" s="196"/>
      <c r="B23" s="101"/>
      <c r="C23" s="265"/>
      <c r="D23" s="114"/>
      <c r="E23" s="101"/>
      <c r="F23" s="101"/>
      <c r="G23" s="432"/>
    </row>
    <row r="24" spans="1:7" s="138" customFormat="1" x14ac:dyDescent="0.2">
      <c r="A24" s="196"/>
      <c r="B24" s="101"/>
      <c r="C24" s="265"/>
      <c r="D24" s="114"/>
      <c r="E24" s="101"/>
      <c r="F24" s="101"/>
      <c r="G24" s="432"/>
    </row>
    <row r="25" spans="1:7" s="138" customFormat="1" x14ac:dyDescent="0.2">
      <c r="A25" s="196"/>
      <c r="B25" s="101"/>
      <c r="C25" s="265"/>
      <c r="D25" s="114"/>
      <c r="E25" s="101"/>
      <c r="F25" s="101"/>
      <c r="G25" s="432"/>
    </row>
    <row r="26" spans="1:7" s="138" customFormat="1" x14ac:dyDescent="0.2">
      <c r="A26" s="196"/>
      <c r="B26" s="101"/>
      <c r="C26" s="265"/>
      <c r="D26" s="114"/>
      <c r="E26" s="101"/>
      <c r="F26" s="101"/>
      <c r="G26" s="432"/>
    </row>
    <row r="27" spans="1:7" s="138" customFormat="1" x14ac:dyDescent="0.2">
      <c r="A27" s="196"/>
      <c r="B27" s="101"/>
      <c r="C27" s="265"/>
      <c r="D27" s="114"/>
      <c r="E27" s="101"/>
      <c r="F27" s="101"/>
      <c r="G27" s="432"/>
    </row>
    <row r="28" spans="1:7" s="138" customFormat="1" x14ac:dyDescent="0.2">
      <c r="A28" s="196"/>
      <c r="B28" s="101"/>
      <c r="C28" s="265"/>
      <c r="D28" s="114"/>
      <c r="E28" s="101"/>
      <c r="F28" s="101"/>
      <c r="G28" s="432"/>
    </row>
    <row r="29" spans="1:7" s="138" customFormat="1" x14ac:dyDescent="0.2">
      <c r="A29" s="196"/>
      <c r="B29" s="101"/>
      <c r="C29" s="265"/>
      <c r="D29" s="114"/>
      <c r="E29" s="101"/>
      <c r="F29" s="101"/>
      <c r="G29" s="432"/>
    </row>
    <row r="30" spans="1:7" s="138" customFormat="1" x14ac:dyDescent="0.2">
      <c r="A30" s="196"/>
      <c r="B30" s="101"/>
      <c r="C30" s="265"/>
      <c r="D30" s="114"/>
      <c r="E30" s="101"/>
      <c r="F30" s="101"/>
      <c r="G30" s="432"/>
    </row>
    <row r="31" spans="1:7" s="138" customFormat="1" x14ac:dyDescent="0.2">
      <c r="A31" s="196"/>
      <c r="B31" s="101"/>
      <c r="C31" s="265"/>
      <c r="D31" s="114"/>
      <c r="E31" s="101"/>
      <c r="F31" s="101"/>
      <c r="G31" s="432"/>
    </row>
    <row r="32" spans="1:7" s="138" customFormat="1" x14ac:dyDescent="0.2">
      <c r="A32" s="196"/>
      <c r="B32" s="101"/>
      <c r="C32" s="265"/>
      <c r="D32" s="114"/>
      <c r="E32" s="101"/>
      <c r="F32" s="101"/>
      <c r="G32" s="432"/>
    </row>
    <row r="33" spans="1:7" s="138" customFormat="1" x14ac:dyDescent="0.2">
      <c r="A33" s="196"/>
      <c r="B33" s="101"/>
      <c r="C33" s="265"/>
      <c r="D33" s="114"/>
      <c r="E33" s="101"/>
      <c r="F33" s="101"/>
      <c r="G33" s="432"/>
    </row>
    <row r="34" spans="1:7" s="138" customFormat="1" x14ac:dyDescent="0.2">
      <c r="A34" s="196"/>
      <c r="B34" s="101"/>
      <c r="C34" s="265"/>
      <c r="D34" s="114"/>
      <c r="E34" s="101"/>
      <c r="F34" s="101"/>
      <c r="G34" s="432"/>
    </row>
    <row r="35" spans="1:7" s="138" customFormat="1" x14ac:dyDescent="0.2">
      <c r="A35" s="196"/>
      <c r="B35" s="101"/>
      <c r="C35" s="265"/>
      <c r="D35" s="114"/>
      <c r="E35" s="101"/>
      <c r="F35" s="101"/>
      <c r="G35" s="432"/>
    </row>
    <row r="36" spans="1:7" s="138" customFormat="1" x14ac:dyDescent="0.2">
      <c r="A36" s="196"/>
      <c r="B36" s="101"/>
      <c r="C36" s="265"/>
      <c r="D36" s="114"/>
      <c r="E36" s="101"/>
      <c r="F36" s="101"/>
      <c r="G36" s="432"/>
    </row>
    <row r="37" spans="1:7" s="138" customFormat="1" x14ac:dyDescent="0.2">
      <c r="A37" s="196"/>
      <c r="B37" s="101"/>
      <c r="C37" s="265"/>
      <c r="D37" s="114"/>
      <c r="E37" s="101"/>
      <c r="F37" s="101"/>
      <c r="G37" s="432"/>
    </row>
    <row r="38" spans="1:7" s="138" customFormat="1" x14ac:dyDescent="0.2">
      <c r="A38" s="196"/>
      <c r="B38" s="101"/>
      <c r="C38" s="265"/>
      <c r="D38" s="114"/>
      <c r="E38" s="101"/>
      <c r="F38" s="101"/>
      <c r="G38" s="432"/>
    </row>
    <row r="39" spans="1:7" s="138" customFormat="1" x14ac:dyDescent="0.2">
      <c r="A39" s="196"/>
      <c r="B39" s="101"/>
      <c r="C39" s="265"/>
      <c r="D39" s="114"/>
      <c r="E39" s="101"/>
      <c r="F39" s="101"/>
      <c r="G39" s="432"/>
    </row>
    <row r="40" spans="1:7" s="138" customFormat="1" x14ac:dyDescent="0.2">
      <c r="A40" s="196"/>
      <c r="B40" s="101"/>
      <c r="C40" s="265"/>
      <c r="D40" s="114"/>
      <c r="E40" s="101"/>
      <c r="F40" s="101"/>
      <c r="G40" s="432"/>
    </row>
    <row r="41" spans="1:7" s="138" customFormat="1" x14ac:dyDescent="0.2">
      <c r="A41" s="196"/>
      <c r="B41" s="101"/>
      <c r="C41" s="265"/>
      <c r="D41" s="114"/>
      <c r="E41" s="101"/>
      <c r="F41" s="101"/>
      <c r="G41" s="432"/>
    </row>
    <row r="42" spans="1:7" s="138" customFormat="1" x14ac:dyDescent="0.2">
      <c r="A42" s="196"/>
      <c r="B42" s="101"/>
      <c r="C42" s="265"/>
      <c r="D42" s="114"/>
      <c r="E42" s="101"/>
      <c r="F42" s="101"/>
      <c r="G42" s="432"/>
    </row>
    <row r="43" spans="1:7" s="138" customFormat="1" x14ac:dyDescent="0.2">
      <c r="A43" s="196"/>
      <c r="B43" s="101"/>
      <c r="C43" s="265"/>
      <c r="D43" s="114"/>
      <c r="E43" s="101"/>
      <c r="F43" s="101"/>
      <c r="G43" s="432"/>
    </row>
    <row r="44" spans="1:7" s="138" customFormat="1" x14ac:dyDescent="0.2">
      <c r="A44" s="196"/>
      <c r="B44" s="101"/>
      <c r="C44" s="265"/>
      <c r="D44" s="114"/>
      <c r="E44" s="101"/>
      <c r="F44" s="101"/>
      <c r="G44" s="432"/>
    </row>
    <row r="45" spans="1:7" s="138" customFormat="1" x14ac:dyDescent="0.2">
      <c r="A45" s="196"/>
      <c r="B45" s="101"/>
      <c r="C45" s="265"/>
      <c r="D45" s="114"/>
      <c r="E45" s="101"/>
      <c r="F45" s="101"/>
      <c r="G45" s="432"/>
    </row>
    <row r="46" spans="1:7" s="138" customFormat="1" x14ac:dyDescent="0.2">
      <c r="A46" s="196"/>
      <c r="B46" s="101"/>
      <c r="C46" s="265"/>
      <c r="D46" s="114"/>
      <c r="E46" s="101"/>
      <c r="F46" s="101"/>
      <c r="G46" s="432"/>
    </row>
    <row r="47" spans="1:7" s="138" customFormat="1" x14ac:dyDescent="0.2">
      <c r="A47" s="196"/>
      <c r="B47" s="101"/>
      <c r="C47" s="265"/>
      <c r="D47" s="114"/>
      <c r="E47" s="101"/>
      <c r="F47" s="101"/>
      <c r="G47" s="432"/>
    </row>
    <row r="48" spans="1:7" s="138" customFormat="1" x14ac:dyDescent="0.2">
      <c r="A48" s="196"/>
      <c r="B48" s="101"/>
      <c r="C48" s="265"/>
      <c r="D48" s="114"/>
      <c r="E48" s="101"/>
      <c r="F48" s="101"/>
      <c r="G48" s="432"/>
    </row>
    <row r="49" spans="1:7" s="138" customFormat="1" x14ac:dyDescent="0.2">
      <c r="A49" s="196"/>
      <c r="B49" s="101"/>
      <c r="C49" s="265"/>
      <c r="D49" s="114"/>
      <c r="E49" s="101"/>
      <c r="F49" s="101"/>
      <c r="G49" s="432"/>
    </row>
    <row r="50" spans="1:7" s="138" customFormat="1" x14ac:dyDescent="0.2">
      <c r="A50" s="196"/>
      <c r="B50" s="101"/>
      <c r="C50" s="265"/>
      <c r="D50" s="114"/>
      <c r="E50" s="101"/>
      <c r="F50" s="101"/>
      <c r="G50" s="432"/>
    </row>
    <row r="51" spans="1:7" s="138" customFormat="1" x14ac:dyDescent="0.2">
      <c r="A51" s="196"/>
      <c r="B51" s="101"/>
      <c r="C51" s="265"/>
      <c r="D51" s="114"/>
      <c r="E51" s="101"/>
      <c r="F51" s="101"/>
      <c r="G51" s="432"/>
    </row>
    <row r="52" spans="1:7" s="138" customFormat="1" x14ac:dyDescent="0.2">
      <c r="A52" s="196"/>
      <c r="B52" s="101"/>
      <c r="C52" s="265"/>
      <c r="D52" s="114"/>
      <c r="E52" s="101"/>
      <c r="F52" s="101"/>
      <c r="G52" s="432"/>
    </row>
    <row r="53" spans="1:7" s="138" customFormat="1" x14ac:dyDescent="0.2">
      <c r="A53" s="196"/>
      <c r="B53" s="101"/>
      <c r="C53" s="265"/>
      <c r="D53" s="114"/>
      <c r="E53" s="101"/>
      <c r="F53" s="101"/>
      <c r="G53" s="432"/>
    </row>
    <row r="54" spans="1:7" s="138" customFormat="1" x14ac:dyDescent="0.2">
      <c r="A54" s="196"/>
      <c r="B54" s="101"/>
      <c r="C54" s="265"/>
      <c r="D54" s="114"/>
      <c r="E54" s="101"/>
      <c r="F54" s="101"/>
      <c r="G54" s="432"/>
    </row>
    <row r="55" spans="1:7" s="138" customFormat="1" x14ac:dyDescent="0.2">
      <c r="A55" s="196"/>
      <c r="B55" s="101"/>
      <c r="C55" s="265"/>
      <c r="D55" s="114"/>
      <c r="E55" s="101"/>
      <c r="F55" s="101"/>
      <c r="G55" s="432"/>
    </row>
    <row r="56" spans="1:7" s="138" customFormat="1" x14ac:dyDescent="0.2">
      <c r="A56" s="196"/>
      <c r="B56" s="101"/>
      <c r="C56" s="265"/>
      <c r="D56" s="114"/>
      <c r="E56" s="101"/>
      <c r="F56" s="101"/>
      <c r="G56" s="432"/>
    </row>
    <row r="57" spans="1:7" s="138" customFormat="1" x14ac:dyDescent="0.2">
      <c r="A57" s="196"/>
      <c r="B57" s="101"/>
      <c r="C57" s="265"/>
      <c r="D57" s="114"/>
      <c r="E57" s="101"/>
      <c r="F57" s="101"/>
      <c r="G57" s="432"/>
    </row>
    <row r="58" spans="1:7" s="138" customFormat="1" x14ac:dyDescent="0.2">
      <c r="A58" s="196"/>
      <c r="B58" s="101"/>
      <c r="C58" s="265"/>
      <c r="D58" s="114"/>
      <c r="E58" s="101"/>
      <c r="F58" s="101"/>
      <c r="G58" s="432"/>
    </row>
    <row r="59" spans="1:7" s="138" customFormat="1" x14ac:dyDescent="0.2">
      <c r="A59" s="196"/>
      <c r="B59" s="101"/>
      <c r="C59" s="265"/>
      <c r="D59" s="114"/>
      <c r="E59" s="101"/>
      <c r="F59" s="101"/>
      <c r="G59" s="432"/>
    </row>
    <row r="60" spans="1:7" s="138" customFormat="1" x14ac:dyDescent="0.2">
      <c r="A60" s="196"/>
      <c r="B60" s="101"/>
      <c r="C60" s="265"/>
      <c r="D60" s="114"/>
      <c r="E60" s="101"/>
      <c r="F60" s="101"/>
      <c r="G60" s="432"/>
    </row>
    <row r="61" spans="1:7" s="138" customFormat="1" x14ac:dyDescent="0.2">
      <c r="A61" s="196"/>
      <c r="B61" s="101"/>
      <c r="C61" s="265"/>
      <c r="D61" s="114"/>
      <c r="E61" s="101"/>
      <c r="F61" s="101"/>
      <c r="G61" s="432"/>
    </row>
    <row r="62" spans="1:7" s="138" customFormat="1" x14ac:dyDescent="0.2">
      <c r="A62" s="196"/>
      <c r="B62" s="101"/>
      <c r="C62" s="265"/>
      <c r="D62" s="114"/>
      <c r="E62" s="101"/>
      <c r="F62" s="101"/>
      <c r="G62" s="432"/>
    </row>
    <row r="63" spans="1:7" s="138" customFormat="1" x14ac:dyDescent="0.2">
      <c r="A63" s="196"/>
      <c r="B63" s="101"/>
      <c r="C63" s="265"/>
      <c r="D63" s="114"/>
      <c r="E63" s="101"/>
      <c r="F63" s="101"/>
      <c r="G63" s="432"/>
    </row>
    <row r="64" spans="1:7" s="138" customFormat="1" x14ac:dyDescent="0.2">
      <c r="A64" s="196"/>
      <c r="B64" s="101"/>
      <c r="C64" s="265"/>
      <c r="D64" s="114"/>
      <c r="E64" s="101"/>
      <c r="F64" s="101"/>
      <c r="G64" s="432"/>
    </row>
    <row r="65" spans="1:82" s="138" customFormat="1" x14ac:dyDescent="0.2">
      <c r="A65" s="196"/>
      <c r="B65" s="101"/>
      <c r="C65" s="265"/>
      <c r="D65" s="114"/>
      <c r="E65" s="101"/>
      <c r="F65" s="101"/>
      <c r="G65" s="432"/>
    </row>
    <row r="66" spans="1:82" s="138" customFormat="1" x14ac:dyDescent="0.2">
      <c r="A66" s="196"/>
      <c r="B66" s="101"/>
      <c r="C66" s="265"/>
      <c r="D66" s="114"/>
      <c r="E66" s="101"/>
      <c r="F66" s="101"/>
      <c r="G66" s="432"/>
    </row>
    <row r="67" spans="1:82" s="138" customFormat="1" x14ac:dyDescent="0.2">
      <c r="A67" s="196"/>
      <c r="B67" s="101"/>
      <c r="C67" s="265"/>
      <c r="D67" s="114"/>
      <c r="E67" s="101"/>
      <c r="F67" s="101"/>
      <c r="G67" s="432"/>
    </row>
    <row r="68" spans="1:82" s="138" customFormat="1" x14ac:dyDescent="0.2">
      <c r="A68" s="196"/>
      <c r="B68" s="101"/>
      <c r="C68" s="265"/>
      <c r="D68" s="114"/>
      <c r="E68" s="101"/>
      <c r="F68" s="101"/>
      <c r="G68" s="432"/>
    </row>
    <row r="69" spans="1:82" s="138" customFormat="1" x14ac:dyDescent="0.2">
      <c r="A69" s="196"/>
      <c r="B69" s="101"/>
      <c r="C69" s="265"/>
      <c r="D69" s="114"/>
      <c r="E69" s="101"/>
      <c r="F69" s="101"/>
      <c r="G69" s="432"/>
    </row>
    <row r="70" spans="1:82" s="138" customFormat="1" x14ac:dyDescent="0.2">
      <c r="A70" s="196"/>
      <c r="B70" s="101"/>
      <c r="C70" s="265"/>
      <c r="D70" s="114"/>
      <c r="E70" s="101"/>
      <c r="F70" s="101"/>
      <c r="G70" s="432"/>
    </row>
    <row r="71" spans="1:82" s="138" customFormat="1" x14ac:dyDescent="0.2">
      <c r="A71" s="196"/>
      <c r="B71" s="101"/>
      <c r="C71" s="265"/>
      <c r="D71" s="114"/>
      <c r="E71" s="101"/>
      <c r="F71" s="101"/>
      <c r="G71" s="432"/>
    </row>
    <row r="72" spans="1:82" s="138" customFormat="1" x14ac:dyDescent="0.2">
      <c r="A72" s="196"/>
      <c r="B72" s="101"/>
      <c r="C72" s="265"/>
      <c r="D72" s="114"/>
      <c r="E72" s="101"/>
      <c r="F72" s="101"/>
      <c r="G72" s="432"/>
    </row>
    <row r="73" spans="1:82" s="138" customFormat="1" x14ac:dyDescent="0.2">
      <c r="A73" s="196"/>
      <c r="B73" s="101"/>
      <c r="C73" s="265"/>
      <c r="D73" s="114"/>
      <c r="E73" s="101"/>
      <c r="F73" s="101"/>
      <c r="G73" s="432"/>
    </row>
    <row r="74" spans="1:82" s="138" customFormat="1" x14ac:dyDescent="0.2">
      <c r="A74" s="196"/>
      <c r="B74" s="101"/>
      <c r="C74" s="265"/>
      <c r="D74" s="114"/>
      <c r="E74" s="101"/>
      <c r="F74" s="101"/>
      <c r="G74" s="432"/>
    </row>
    <row r="75" spans="1:82" s="138" customFormat="1" x14ac:dyDescent="0.2">
      <c r="A75" s="196"/>
      <c r="B75" s="101"/>
      <c r="C75" s="265"/>
      <c r="D75" s="114"/>
      <c r="E75" s="101"/>
      <c r="F75" s="101"/>
      <c r="G75" s="432"/>
    </row>
    <row r="76" spans="1:82" s="138" customFormat="1" x14ac:dyDescent="0.2">
      <c r="A76" s="196"/>
      <c r="B76" s="101"/>
      <c r="C76" s="265"/>
      <c r="D76" s="114"/>
      <c r="E76" s="101"/>
      <c r="F76" s="101"/>
      <c r="G76" s="432"/>
    </row>
    <row r="77" spans="1:82" s="138" customFormat="1" x14ac:dyDescent="0.2">
      <c r="A77" s="196"/>
      <c r="B77" s="101"/>
      <c r="C77" s="265"/>
      <c r="D77" s="114"/>
      <c r="E77" s="101"/>
      <c r="F77" s="101"/>
      <c r="G77" s="432"/>
    </row>
    <row r="78" spans="1:82" s="138" customFormat="1" x14ac:dyDescent="0.2">
      <c r="A78" s="196"/>
      <c r="B78" s="101"/>
      <c r="C78" s="265"/>
      <c r="D78" s="114"/>
      <c r="E78" s="101"/>
      <c r="F78" s="101"/>
      <c r="G78" s="432"/>
    </row>
    <row r="79" spans="1:82" s="138" customFormat="1" x14ac:dyDescent="0.2">
      <c r="A79" s="197"/>
      <c r="B79" s="102"/>
      <c r="C79" s="102"/>
      <c r="D79" s="103"/>
      <c r="E79" s="103"/>
      <c r="F79" s="101"/>
      <c r="G79" s="432"/>
      <c r="H79" s="139"/>
      <c r="I79" s="139"/>
      <c r="CD79" s="1"/>
    </row>
    <row r="80" spans="1:82" s="138" customFormat="1" x14ac:dyDescent="0.2">
      <c r="A80" s="197"/>
      <c r="B80" s="102"/>
      <c r="C80" s="198"/>
      <c r="D80" s="104"/>
      <c r="E80" s="104"/>
      <c r="F80" s="101"/>
      <c r="G80" s="432"/>
      <c r="H80" s="139"/>
      <c r="I80" s="139"/>
      <c r="CD80" s="1"/>
    </row>
    <row r="81" spans="1:93" s="138" customFormat="1" ht="15" thickBot="1" x14ac:dyDescent="0.25">
      <c r="A81" s="254"/>
      <c r="B81" s="255"/>
      <c r="C81" s="255"/>
      <c r="D81" s="256"/>
      <c r="E81" s="256"/>
      <c r="F81" s="266"/>
      <c r="G81" s="433"/>
      <c r="H81" s="139"/>
      <c r="I81" s="139"/>
      <c r="CD81" s="1"/>
      <c r="CO81" s="1"/>
    </row>
    <row r="82" spans="1:93" ht="15.75" customHeight="1" x14ac:dyDescent="0.2">
      <c r="A82" s="175" t="s">
        <v>114</v>
      </c>
      <c r="B82" s="105"/>
      <c r="C82" s="105"/>
      <c r="D82" s="105"/>
      <c r="E82" s="105"/>
      <c r="F82" s="105"/>
      <c r="G82" s="105"/>
      <c r="H82" s="105"/>
      <c r="I82" s="105"/>
    </row>
    <row r="83" spans="1:93" ht="15.75" customHeight="1" x14ac:dyDescent="0.2">
      <c r="A83" s="300"/>
      <c r="B83" s="300"/>
      <c r="C83" s="300"/>
      <c r="D83" s="300"/>
      <c r="E83" s="300"/>
      <c r="F83" s="300"/>
      <c r="G83" s="300"/>
      <c r="H83" s="300"/>
      <c r="I83" s="300"/>
    </row>
    <row r="84" spans="1:93" hidden="1" x14ac:dyDescent="0.2">
      <c r="A84" s="258"/>
      <c r="B84" s="258"/>
      <c r="C84" s="258"/>
      <c r="D84" s="258"/>
      <c r="E84" s="258"/>
      <c r="F84" s="258"/>
      <c r="G84" s="258"/>
      <c r="H84" s="258"/>
      <c r="I84" s="258"/>
    </row>
    <row r="85" spans="1:93" ht="30.75" customHeight="1" x14ac:dyDescent="0.2">
      <c r="A85" s="329" t="s">
        <v>115</v>
      </c>
      <c r="B85" s="329"/>
      <c r="C85" s="329"/>
      <c r="D85" s="329"/>
      <c r="E85" s="329"/>
      <c r="F85" s="329"/>
      <c r="G85" s="329"/>
      <c r="H85" s="329"/>
      <c r="I85" s="329"/>
    </row>
    <row r="86" spans="1:93" ht="37.700000000000003" customHeight="1" x14ac:dyDescent="0.2">
      <c r="A86" s="329" t="s">
        <v>116</v>
      </c>
      <c r="B86" s="329"/>
      <c r="C86" s="329"/>
      <c r="D86" s="329"/>
      <c r="E86" s="329"/>
      <c r="F86" s="329"/>
      <c r="G86" s="329"/>
      <c r="H86" s="329"/>
      <c r="I86" s="253"/>
    </row>
    <row r="87" spans="1:93" ht="29.25" customHeight="1" x14ac:dyDescent="0.2">
      <c r="A87" s="329"/>
      <c r="B87" s="329"/>
      <c r="C87" s="329"/>
      <c r="D87" s="329"/>
      <c r="E87" s="329"/>
      <c r="F87" s="329"/>
      <c r="G87" s="329"/>
      <c r="H87" s="329"/>
      <c r="I87" s="329"/>
    </row>
    <row r="88" spans="1:93" ht="31.5" customHeight="1" x14ac:dyDescent="0.2">
      <c r="A88" s="329"/>
      <c r="B88" s="329"/>
      <c r="C88" s="329"/>
      <c r="D88" s="329"/>
      <c r="E88" s="329"/>
      <c r="F88" s="329"/>
      <c r="G88" s="329"/>
      <c r="H88" s="329"/>
      <c r="I88" s="329"/>
    </row>
    <row r="89" spans="1:93" ht="38.25" customHeight="1" thickBot="1" x14ac:dyDescent="0.25">
      <c r="A89" s="330" t="s">
        <v>117</v>
      </c>
      <c r="B89" s="330"/>
      <c r="C89" s="330"/>
      <c r="D89" s="330"/>
      <c r="E89" s="330"/>
      <c r="F89" s="330"/>
      <c r="G89" s="330"/>
      <c r="H89" s="330"/>
      <c r="I89" s="330"/>
    </row>
    <row r="90" spans="1:93" ht="15.75" customHeight="1" thickBot="1" x14ac:dyDescent="0.25">
      <c r="A90" s="331" t="s">
        <v>118</v>
      </c>
      <c r="B90" s="331"/>
      <c r="C90" s="331"/>
      <c r="D90" s="331"/>
      <c r="E90" s="331"/>
      <c r="F90" s="331"/>
      <c r="G90" s="331"/>
      <c r="H90" s="331"/>
      <c r="I90" s="331"/>
    </row>
    <row r="91" spans="1:93" ht="40.5" customHeight="1" thickBot="1" x14ac:dyDescent="0.25">
      <c r="A91" s="332" t="s">
        <v>119</v>
      </c>
      <c r="B91" s="332"/>
      <c r="C91" s="332"/>
      <c r="D91" s="332"/>
      <c r="E91" s="332"/>
      <c r="F91" s="332"/>
      <c r="G91" s="332"/>
      <c r="H91" s="259" t="s">
        <v>120</v>
      </c>
      <c r="I91" s="260">
        <f ca="1">TODAY()</f>
        <v>45371</v>
      </c>
    </row>
    <row r="92" spans="1:93" ht="22.5" customHeight="1" x14ac:dyDescent="0.2">
      <c r="A92" s="107"/>
      <c r="B92" s="13"/>
      <c r="C92" s="13"/>
      <c r="D92" s="13"/>
      <c r="E92" s="13"/>
      <c r="F92" s="13"/>
      <c r="G92" s="13"/>
      <c r="H92" s="13"/>
      <c r="I92" s="108"/>
    </row>
    <row r="93" spans="1:93" ht="51" customHeight="1" x14ac:dyDescent="0.2">
      <c r="A93" s="106" t="s">
        <v>121</v>
      </c>
      <c r="B93" s="261"/>
      <c r="C93" s="261"/>
      <c r="D93" s="261"/>
      <c r="E93" s="261"/>
      <c r="F93" s="261"/>
      <c r="G93" s="261"/>
      <c r="H93" s="261"/>
      <c r="I93" s="261"/>
    </row>
    <row r="94" spans="1:93" ht="18.600000000000001" customHeight="1" x14ac:dyDescent="0.2">
      <c r="A94" s="328" t="s">
        <v>122</v>
      </c>
      <c r="B94" s="328"/>
      <c r="C94" s="328"/>
      <c r="D94" s="328"/>
      <c r="E94" s="328"/>
      <c r="F94" s="328"/>
      <c r="G94" s="328"/>
      <c r="H94" s="328"/>
      <c r="I94" s="328"/>
    </row>
    <row r="95" spans="1:93" ht="15.75" customHeight="1" x14ac:dyDescent="0.2">
      <c r="A95" s="328" t="s">
        <v>1026</v>
      </c>
      <c r="B95" s="328"/>
      <c r="C95" s="328"/>
      <c r="D95" s="328"/>
      <c r="E95" s="328"/>
      <c r="F95" s="328"/>
      <c r="G95" s="328"/>
      <c r="H95" s="328"/>
      <c r="I95" s="328"/>
    </row>
    <row r="96" spans="1:93" hidden="1" x14ac:dyDescent="0.2">
      <c r="A96" s="327" t="s">
        <v>121</v>
      </c>
      <c r="B96" s="327"/>
      <c r="C96" s="327"/>
      <c r="D96" s="327"/>
      <c r="E96" s="327"/>
      <c r="F96" s="327"/>
      <c r="G96" s="327"/>
      <c r="H96" s="327"/>
      <c r="I96" s="327"/>
    </row>
    <row r="97" spans="1:9" hidden="1" x14ac:dyDescent="0.2">
      <c r="A97" s="106"/>
      <c r="B97" s="106"/>
      <c r="C97" s="106"/>
      <c r="D97" s="106"/>
      <c r="E97" s="106"/>
      <c r="F97" s="106"/>
      <c r="G97" s="106"/>
      <c r="H97" s="106"/>
      <c r="I97" s="106"/>
    </row>
    <row r="98" spans="1:9" hidden="1" x14ac:dyDescent="0.2">
      <c r="A98" s="106"/>
      <c r="B98" s="106"/>
      <c r="C98" s="106"/>
      <c r="D98" s="106"/>
      <c r="E98" s="106"/>
      <c r="F98" s="106"/>
      <c r="G98" s="106"/>
      <c r="H98" s="106"/>
      <c r="I98" s="106"/>
    </row>
    <row r="99" spans="1:9" hidden="1" x14ac:dyDescent="0.2">
      <c r="A99" s="106"/>
      <c r="B99" s="106"/>
      <c r="C99" s="106"/>
      <c r="D99" s="106"/>
      <c r="E99" s="106"/>
      <c r="F99" s="106"/>
      <c r="G99" s="106"/>
      <c r="H99" s="106"/>
      <c r="I99" s="106"/>
    </row>
    <row r="100" spans="1:9" x14ac:dyDescent="0.2"/>
    <row r="101" spans="1:9" x14ac:dyDescent="0.2"/>
    <row r="102" spans="1:9" x14ac:dyDescent="0.2"/>
    <row r="103" spans="1:9" x14ac:dyDescent="0.2"/>
    <row r="104" spans="1:9" x14ac:dyDescent="0.2"/>
    <row r="105" spans="1:9" x14ac:dyDescent="0.2"/>
    <row r="106" spans="1:9" x14ac:dyDescent="0.2"/>
    <row r="107" spans="1:9" x14ac:dyDescent="0.2"/>
    <row r="108" spans="1:9" x14ac:dyDescent="0.2"/>
    <row r="109" spans="1:9" x14ac:dyDescent="0.2"/>
    <row r="110" spans="1:9" x14ac:dyDescent="0.2"/>
    <row r="111" spans="1:9" x14ac:dyDescent="0.2"/>
  </sheetData>
  <sheetProtection deleteRows="0"/>
  <mergeCells count="26">
    <mergeCell ref="A96:I96"/>
    <mergeCell ref="A95:I95"/>
    <mergeCell ref="A94:I94"/>
    <mergeCell ref="A85:I85"/>
    <mergeCell ref="A86:H86"/>
    <mergeCell ref="A87:I87"/>
    <mergeCell ref="A89:I89"/>
    <mergeCell ref="A88:I88"/>
    <mergeCell ref="A90:I90"/>
    <mergeCell ref="A91:G91"/>
    <mergeCell ref="A1:G1"/>
    <mergeCell ref="A2:G2"/>
    <mergeCell ref="A83:I83"/>
    <mergeCell ref="H2:I9"/>
    <mergeCell ref="A9:B9"/>
    <mergeCell ref="C9:G9"/>
    <mergeCell ref="A10:B10"/>
    <mergeCell ref="C10:G10"/>
    <mergeCell ref="A7:B7"/>
    <mergeCell ref="A8:B8"/>
    <mergeCell ref="A4:B4"/>
    <mergeCell ref="A3:G3"/>
    <mergeCell ref="C4:G4"/>
    <mergeCell ref="A11:B11"/>
    <mergeCell ref="A12:B12"/>
    <mergeCell ref="A13:B13"/>
  </mergeCells>
  <conditionalFormatting sqref="I10">
    <cfRule type="expression" dxfId="3" priority="56">
      <formula>IF(#REF!&gt;0,1,0)</formula>
    </cfRule>
  </conditionalFormatting>
  <conditionalFormatting sqref="I13">
    <cfRule type="expression" dxfId="2" priority="57">
      <formula>IF(#REF!&gt;0,1,0)</formula>
    </cfRule>
  </conditionalFormatting>
  <conditionalFormatting sqref="H2">
    <cfRule type="expression" dxfId="1" priority="58">
      <formula>IF(#REF!&gt;0,1,0)</formula>
    </cfRule>
  </conditionalFormatting>
  <conditionalFormatting sqref="H10">
    <cfRule type="expression" dxfId="0" priority="59">
      <formula>IF(#REF!&gt;0,1,0)</formula>
    </cfRule>
  </conditionalFormatting>
  <dataValidations xWindow="56" yWindow="491" count="4">
    <dataValidation type="whole" allowBlank="1" showInputMessage="1" showErrorMessage="1" errorTitle="Helytelen formátum" error="Helytelen formátum" prompt="Telefonszám formátuma: 701234567" sqref="A15:A81" xr:uid="{5520DA3B-40FB-4319-A17B-802172E799B1}">
      <formula1>100000000</formula1>
      <formula2>999999999</formula2>
    </dataValidation>
    <dataValidation type="list" errorStyle="information" allowBlank="1" showInputMessage="1" showErrorMessage="1" errorTitle="Vodafone Magyarország Zrt." error="Kérjük a legördülő menüből válasszon!" sqref="B15:B81" xr:uid="{9395440F-A093-44BC-AA04-8A16F9FE9190}">
      <formula1>$CM$1:$CM$5</formula1>
    </dataValidation>
    <dataValidation type="list" allowBlank="1" showInputMessage="1" showErrorMessage="1" sqref="F15:F81" xr:uid="{3680A3C4-35BE-4256-B7F6-555F13AFDE75}">
      <formula1>IF($B15="Számhordozás",$CK$1:$CK$2,$CK$1:$CK$3)</formula1>
    </dataValidation>
    <dataValidation type="textLength" operator="equal" allowBlank="1" showInputMessage="1" showErrorMessage="1" sqref="G15:G81" xr:uid="{6FC6A0C6-1008-45EC-A14A-3425E41FF128}">
      <formula1>32</formula1>
    </dataValidation>
  </dataValidations>
  <pageMargins left="3.937007874015748E-2" right="3.937007874015748E-2" top="0.94488188976377963" bottom="0.19685039370078741" header="0.31496062992125984" footer="0.31496062992125984"/>
  <pageSetup paperSize="9" scale="40" orientation="landscape" r:id="rId1"/>
  <headerFooter>
    <oddHeader>&amp;L&amp;G&amp;RFax: 061/288-3329
E-mail: kiemeltugyfelek.hu@vodafone.com</oddHeader>
    <oddFooter>&amp;L&amp;1#&amp;"Calibri"&amp;7&amp;K000000C2 General</oddFooter>
  </headerFooter>
  <rowBreaks count="1" manualBreakCount="1">
    <brk id="75" max="14" man="1"/>
  </row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56" yWindow="491" count="1">
        <x14:dataValidation type="list" errorStyle="information" allowBlank="1" showInputMessage="1" showErrorMessage="1" errorTitle="Vodafone Magyarország Zrt." error="Kérjük a legördülő menüből válasszon!" xr:uid="{0383CF4E-8F85-4164-B46E-961611547E8C}">
          <x14:formula1>
            <xm:f>'Választott tarifacsomag'!$A$2:$A$4</xm:f>
          </x14:formula1>
          <xm:sqref>E15:E81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/>
  <dimension ref="A1:N105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ColWidth="9.140625" defaultRowHeight="15" x14ac:dyDescent="0.25"/>
  <cols>
    <col min="1" max="1" width="59" style="163" bestFit="1" customWidth="1"/>
    <col min="2" max="2" width="14.140625" style="159" customWidth="1"/>
    <col min="3" max="3" width="23" style="163" customWidth="1"/>
    <col min="4" max="4" width="19.5703125" style="163" customWidth="1"/>
    <col min="5" max="5" width="16.140625" style="163" bestFit="1" customWidth="1"/>
    <col min="6" max="7" width="15.85546875" style="163" bestFit="1" customWidth="1"/>
    <col min="8" max="11" width="14.42578125" style="163" customWidth="1"/>
    <col min="12" max="12" width="13.140625" style="159" customWidth="1"/>
    <col min="13" max="13" width="14.42578125" style="163" customWidth="1"/>
    <col min="14" max="14" width="13" customWidth="1"/>
    <col min="15" max="16384" width="9.140625" style="163"/>
  </cols>
  <sheetData>
    <row r="1" spans="1:14" ht="15.75" thickBot="1" x14ac:dyDescent="0.3">
      <c r="A1" s="161">
        <v>1</v>
      </c>
      <c r="B1" s="158">
        <v>8</v>
      </c>
      <c r="C1" s="161">
        <v>9</v>
      </c>
      <c r="D1" s="161">
        <v>10</v>
      </c>
      <c r="E1" s="161">
        <v>23</v>
      </c>
      <c r="F1" s="161">
        <v>24</v>
      </c>
      <c r="G1" s="161">
        <v>25</v>
      </c>
      <c r="H1" s="161"/>
      <c r="I1" s="161"/>
      <c r="J1" s="161"/>
      <c r="K1" s="161"/>
      <c r="L1" s="158">
        <v>94</v>
      </c>
      <c r="M1" s="216"/>
    </row>
    <row r="2" spans="1:14" ht="89.25" customHeight="1" x14ac:dyDescent="0.2">
      <c r="A2" s="162" t="s">
        <v>123</v>
      </c>
      <c r="B2" s="157" t="s">
        <v>124</v>
      </c>
      <c r="C2" s="217" t="s">
        <v>125</v>
      </c>
      <c r="D2" s="217" t="s">
        <v>126</v>
      </c>
      <c r="E2" s="234" t="s">
        <v>127</v>
      </c>
      <c r="F2" s="234" t="s">
        <v>128</v>
      </c>
      <c r="G2" s="234" t="s">
        <v>129</v>
      </c>
      <c r="H2" s="218" t="s">
        <v>130</v>
      </c>
      <c r="I2" s="218" t="s">
        <v>131</v>
      </c>
      <c r="J2" s="218" t="s">
        <v>132</v>
      </c>
      <c r="K2" s="218" t="s">
        <v>133</v>
      </c>
      <c r="L2" s="241" t="s">
        <v>134</v>
      </c>
      <c r="M2" s="219" t="s">
        <v>135</v>
      </c>
      <c r="N2" s="233" t="s">
        <v>136</v>
      </c>
    </row>
    <row r="3" spans="1:14" x14ac:dyDescent="0.25">
      <c r="A3" s="179" t="s">
        <v>137</v>
      </c>
      <c r="B3" s="159">
        <v>11900</v>
      </c>
      <c r="C3" s="163">
        <v>0</v>
      </c>
      <c r="D3" s="163">
        <v>5000</v>
      </c>
      <c r="E3" s="163" t="s">
        <v>138</v>
      </c>
      <c r="F3" s="163" t="s">
        <v>138</v>
      </c>
      <c r="G3" s="163" t="s">
        <v>138</v>
      </c>
      <c r="H3" s="163">
        <v>0</v>
      </c>
      <c r="I3" s="163">
        <v>0</v>
      </c>
      <c r="J3" s="163">
        <v>0</v>
      </c>
      <c r="K3" s="163">
        <v>0</v>
      </c>
      <c r="L3" s="159" t="s">
        <v>139</v>
      </c>
      <c r="M3" s="163" t="s">
        <v>138</v>
      </c>
      <c r="N3" t="s">
        <v>138</v>
      </c>
    </row>
    <row r="4" spans="1:14" ht="14.25" x14ac:dyDescent="0.2">
      <c r="A4" s="179" t="s">
        <v>140</v>
      </c>
      <c r="B4" s="159">
        <v>30900</v>
      </c>
      <c r="C4" s="163">
        <v>21900</v>
      </c>
      <c r="D4" s="163">
        <v>26900</v>
      </c>
      <c r="E4" s="163" t="s">
        <v>138</v>
      </c>
      <c r="F4" s="163" t="s">
        <v>138</v>
      </c>
      <c r="G4" s="163" t="s">
        <v>138</v>
      </c>
      <c r="H4" s="163" t="s">
        <v>138</v>
      </c>
      <c r="I4" s="163" t="s">
        <v>138</v>
      </c>
      <c r="J4" s="163" t="s">
        <v>138</v>
      </c>
      <c r="K4" s="163" t="s">
        <v>138</v>
      </c>
      <c r="L4" s="232" t="s">
        <v>139</v>
      </c>
      <c r="M4" s="156" t="s">
        <v>138</v>
      </c>
      <c r="N4" s="156" t="s">
        <v>138</v>
      </c>
    </row>
    <row r="5" spans="1:14" ht="14.25" x14ac:dyDescent="0.2">
      <c r="A5" s="179" t="s">
        <v>141</v>
      </c>
      <c r="B5" s="159">
        <v>43900</v>
      </c>
      <c r="C5" s="163">
        <v>31900</v>
      </c>
      <c r="D5" s="163">
        <v>36900</v>
      </c>
      <c r="E5" s="163" t="s">
        <v>138</v>
      </c>
      <c r="F5" s="163" t="s">
        <v>138</v>
      </c>
      <c r="G5" s="163" t="s">
        <v>138</v>
      </c>
      <c r="H5" s="163" t="s">
        <v>138</v>
      </c>
      <c r="I5" s="163" t="s">
        <v>138</v>
      </c>
      <c r="J5" s="163" t="s">
        <v>138</v>
      </c>
      <c r="K5" s="163" t="s">
        <v>138</v>
      </c>
      <c r="L5" s="159" t="s">
        <v>139</v>
      </c>
      <c r="M5" s="159" t="s">
        <v>138</v>
      </c>
      <c r="N5" s="156" t="s">
        <v>138</v>
      </c>
    </row>
    <row r="6" spans="1:14" ht="14.25" x14ac:dyDescent="0.2">
      <c r="A6" s="179" t="s">
        <v>142</v>
      </c>
      <c r="B6" s="159">
        <v>30900</v>
      </c>
      <c r="C6" s="163">
        <v>21900</v>
      </c>
      <c r="D6" s="163">
        <v>26900</v>
      </c>
      <c r="E6" s="163" t="s">
        <v>138</v>
      </c>
      <c r="F6" s="163" t="s">
        <v>138</v>
      </c>
      <c r="G6" s="163" t="s">
        <v>138</v>
      </c>
      <c r="H6" s="163">
        <v>1900</v>
      </c>
      <c r="I6" s="163">
        <v>0</v>
      </c>
      <c r="J6" s="163">
        <v>0</v>
      </c>
      <c r="K6" s="163">
        <v>0</v>
      </c>
      <c r="L6" s="159" t="s">
        <v>139</v>
      </c>
      <c r="M6" s="159" t="s">
        <v>138</v>
      </c>
      <c r="N6" s="156" t="s">
        <v>138</v>
      </c>
    </row>
    <row r="7" spans="1:14" ht="14.25" x14ac:dyDescent="0.2">
      <c r="A7" s="179" t="s">
        <v>143</v>
      </c>
      <c r="B7" s="159">
        <v>218900</v>
      </c>
      <c r="C7" s="163">
        <v>172900</v>
      </c>
      <c r="D7" s="163">
        <v>182900</v>
      </c>
      <c r="E7" s="163" t="s">
        <v>138</v>
      </c>
      <c r="F7" s="163" t="s">
        <v>138</v>
      </c>
      <c r="G7" s="163" t="s">
        <v>138</v>
      </c>
      <c r="H7" s="163">
        <v>152900</v>
      </c>
      <c r="I7" s="163">
        <v>147900</v>
      </c>
      <c r="J7" s="163">
        <v>137900</v>
      </c>
      <c r="K7" s="163">
        <v>0</v>
      </c>
      <c r="L7" s="159" t="s">
        <v>144</v>
      </c>
      <c r="M7" s="159" t="s">
        <v>138</v>
      </c>
      <c r="N7" s="156" t="s">
        <v>138</v>
      </c>
    </row>
    <row r="8" spans="1:14" ht="14.25" x14ac:dyDescent="0.2">
      <c r="A8" s="179" t="s">
        <v>145</v>
      </c>
      <c r="B8" s="160">
        <v>80900</v>
      </c>
      <c r="C8" s="220">
        <v>61900</v>
      </c>
      <c r="D8" s="220">
        <v>66900</v>
      </c>
      <c r="E8" s="220" t="s">
        <v>138</v>
      </c>
      <c r="F8" s="220" t="s">
        <v>138</v>
      </c>
      <c r="G8" s="220" t="s">
        <v>138</v>
      </c>
      <c r="H8" s="220">
        <v>41900</v>
      </c>
      <c r="I8" s="220">
        <v>36900</v>
      </c>
      <c r="J8" s="220">
        <v>26900</v>
      </c>
      <c r="K8" s="220">
        <v>0</v>
      </c>
      <c r="L8" s="231" t="s">
        <v>146</v>
      </c>
      <c r="M8" s="156" t="s">
        <v>138</v>
      </c>
      <c r="N8" s="156" t="s">
        <v>138</v>
      </c>
    </row>
    <row r="9" spans="1:14" ht="14.25" x14ac:dyDescent="0.2">
      <c r="A9" s="179" t="s">
        <v>147</v>
      </c>
      <c r="B9" s="156">
        <v>180900</v>
      </c>
      <c r="C9" s="220">
        <v>141900</v>
      </c>
      <c r="D9" s="220">
        <v>151900</v>
      </c>
      <c r="E9" s="220" t="s">
        <v>138</v>
      </c>
      <c r="F9" s="220" t="s">
        <v>138</v>
      </c>
      <c r="G9" s="220" t="s">
        <v>138</v>
      </c>
      <c r="H9" s="220">
        <v>121900</v>
      </c>
      <c r="I9" s="220">
        <v>116900</v>
      </c>
      <c r="J9" s="220">
        <v>106900</v>
      </c>
      <c r="K9" s="220">
        <v>0</v>
      </c>
      <c r="L9" s="231" t="s">
        <v>144</v>
      </c>
      <c r="M9" s="156" t="s">
        <v>138</v>
      </c>
      <c r="N9" s="156" t="s">
        <v>138</v>
      </c>
    </row>
    <row r="10" spans="1:14" ht="14.25" x14ac:dyDescent="0.2">
      <c r="A10" s="179" t="s">
        <v>148</v>
      </c>
      <c r="B10" s="156">
        <v>89900</v>
      </c>
      <c r="C10" s="220">
        <v>69900</v>
      </c>
      <c r="D10" s="220">
        <v>74900</v>
      </c>
      <c r="E10" s="220" t="s">
        <v>138</v>
      </c>
      <c r="F10" s="220" t="s">
        <v>138</v>
      </c>
      <c r="G10" s="220" t="s">
        <v>138</v>
      </c>
      <c r="H10" s="220">
        <v>49900</v>
      </c>
      <c r="I10" s="220">
        <v>44900</v>
      </c>
      <c r="J10" s="220">
        <v>34900</v>
      </c>
      <c r="K10" s="220">
        <v>0</v>
      </c>
      <c r="L10" s="231" t="s">
        <v>149</v>
      </c>
      <c r="M10" s="156" t="s">
        <v>138</v>
      </c>
      <c r="N10" s="156" t="s">
        <v>138</v>
      </c>
    </row>
    <row r="11" spans="1:14" x14ac:dyDescent="0.25">
      <c r="A11" s="179" t="s">
        <v>150</v>
      </c>
      <c r="B11" s="159">
        <v>89900</v>
      </c>
      <c r="C11" s="163">
        <v>69900</v>
      </c>
      <c r="D11" s="163">
        <v>74900</v>
      </c>
      <c r="E11" s="163" t="s">
        <v>138</v>
      </c>
      <c r="F11" s="163" t="s">
        <v>138</v>
      </c>
      <c r="G11" s="163" t="s">
        <v>138</v>
      </c>
      <c r="H11" s="163">
        <v>49900</v>
      </c>
      <c r="I11" s="163">
        <v>44900</v>
      </c>
      <c r="J11" s="163">
        <v>34900</v>
      </c>
      <c r="K11" s="163">
        <v>0</v>
      </c>
      <c r="L11" s="159" t="s">
        <v>149</v>
      </c>
      <c r="M11" s="163" t="s">
        <v>138</v>
      </c>
      <c r="N11" t="s">
        <v>138</v>
      </c>
    </row>
    <row r="12" spans="1:14" ht="14.25" x14ac:dyDescent="0.2">
      <c r="A12" s="179" t="s">
        <v>151</v>
      </c>
      <c r="B12" s="156">
        <v>81900</v>
      </c>
      <c r="C12" s="220">
        <v>62900</v>
      </c>
      <c r="D12" s="220">
        <v>67900</v>
      </c>
      <c r="E12" s="220" t="s">
        <v>138</v>
      </c>
      <c r="F12" s="220" t="s">
        <v>138</v>
      </c>
      <c r="G12" s="220" t="s">
        <v>138</v>
      </c>
      <c r="H12" s="220">
        <v>42900</v>
      </c>
      <c r="I12" s="220">
        <v>37900</v>
      </c>
      <c r="J12" s="220">
        <v>27900</v>
      </c>
      <c r="K12" s="220">
        <v>0</v>
      </c>
      <c r="L12" s="231" t="s">
        <v>149</v>
      </c>
      <c r="M12" s="156" t="s">
        <v>138</v>
      </c>
      <c r="N12" s="156" t="s">
        <v>138</v>
      </c>
    </row>
    <row r="13" spans="1:14" ht="14.25" x14ac:dyDescent="0.2">
      <c r="A13" s="179" t="s">
        <v>152</v>
      </c>
      <c r="B13" s="160">
        <v>102900</v>
      </c>
      <c r="C13" s="220">
        <v>79900</v>
      </c>
      <c r="D13" s="220">
        <v>84900</v>
      </c>
      <c r="E13" s="220" t="s">
        <v>138</v>
      </c>
      <c r="F13" s="220" t="s">
        <v>138</v>
      </c>
      <c r="G13" s="220" t="s">
        <v>138</v>
      </c>
      <c r="H13" s="220">
        <v>59900</v>
      </c>
      <c r="I13" s="220">
        <v>54900</v>
      </c>
      <c r="J13" s="220">
        <v>44900</v>
      </c>
      <c r="K13" s="220">
        <v>0</v>
      </c>
      <c r="L13" s="232" t="s">
        <v>149</v>
      </c>
      <c r="M13" s="156" t="s">
        <v>138</v>
      </c>
      <c r="N13" s="156" t="s">
        <v>138</v>
      </c>
    </row>
    <row r="14" spans="1:14" ht="14.25" x14ac:dyDescent="0.2">
      <c r="A14" s="179" t="s">
        <v>153</v>
      </c>
      <c r="B14" s="159">
        <v>411900</v>
      </c>
      <c r="C14" s="163">
        <v>326900</v>
      </c>
      <c r="D14" s="163">
        <v>336900</v>
      </c>
      <c r="E14" s="163" t="s">
        <v>138</v>
      </c>
      <c r="F14" s="163" t="s">
        <v>138</v>
      </c>
      <c r="G14" s="163" t="s">
        <v>138</v>
      </c>
      <c r="H14" s="163">
        <v>306900</v>
      </c>
      <c r="I14" s="163">
        <v>301900</v>
      </c>
      <c r="J14" s="163">
        <v>291900</v>
      </c>
      <c r="K14" s="163">
        <v>96900</v>
      </c>
      <c r="L14" s="159" t="s">
        <v>144</v>
      </c>
      <c r="M14" s="159" t="s">
        <v>138</v>
      </c>
      <c r="N14" s="156" t="s">
        <v>138</v>
      </c>
    </row>
    <row r="15" spans="1:14" ht="14.25" x14ac:dyDescent="0.2">
      <c r="A15" s="179" t="s">
        <v>154</v>
      </c>
      <c r="B15" s="159">
        <v>47900</v>
      </c>
      <c r="C15" s="163">
        <v>35900</v>
      </c>
      <c r="D15" s="163">
        <v>40900</v>
      </c>
      <c r="E15" s="163" t="s">
        <v>138</v>
      </c>
      <c r="F15" s="163" t="s">
        <v>138</v>
      </c>
      <c r="G15" s="163" t="s">
        <v>138</v>
      </c>
      <c r="H15" s="163">
        <v>15900</v>
      </c>
      <c r="I15" s="163">
        <v>10900</v>
      </c>
      <c r="J15" s="163">
        <v>900</v>
      </c>
      <c r="K15" s="163">
        <v>0</v>
      </c>
      <c r="L15" s="159" t="s">
        <v>139</v>
      </c>
      <c r="M15" s="159" t="s">
        <v>138</v>
      </c>
      <c r="N15" s="156" t="s">
        <v>138</v>
      </c>
    </row>
    <row r="16" spans="1:14" ht="14.25" x14ac:dyDescent="0.2">
      <c r="A16" s="179" t="s">
        <v>155</v>
      </c>
      <c r="B16" s="159">
        <v>54900</v>
      </c>
      <c r="C16" s="163">
        <v>41900</v>
      </c>
      <c r="D16" s="163">
        <v>46900</v>
      </c>
      <c r="E16" s="163" t="s">
        <v>138</v>
      </c>
      <c r="F16" s="163" t="s">
        <v>138</v>
      </c>
      <c r="G16" s="163" t="s">
        <v>138</v>
      </c>
      <c r="H16" s="163">
        <v>21900</v>
      </c>
      <c r="I16" s="163">
        <v>16900</v>
      </c>
      <c r="J16" s="163">
        <v>6900</v>
      </c>
      <c r="K16" s="163">
        <v>0</v>
      </c>
      <c r="L16" s="159" t="s">
        <v>146</v>
      </c>
      <c r="M16" s="159" t="s">
        <v>138</v>
      </c>
      <c r="N16" s="156" t="s">
        <v>138</v>
      </c>
    </row>
    <row r="17" spans="1:14" ht="14.25" x14ac:dyDescent="0.2">
      <c r="A17" s="179" t="s">
        <v>156</v>
      </c>
      <c r="B17" s="159">
        <v>358900</v>
      </c>
      <c r="C17" s="163">
        <v>283900</v>
      </c>
      <c r="D17" s="163">
        <v>293900</v>
      </c>
      <c r="E17" s="163" t="s">
        <v>138</v>
      </c>
      <c r="F17" s="163" t="s">
        <v>138</v>
      </c>
      <c r="G17" s="163" t="s">
        <v>138</v>
      </c>
      <c r="H17" s="163">
        <v>263900</v>
      </c>
      <c r="I17" s="163">
        <v>258900</v>
      </c>
      <c r="J17" s="163">
        <v>248900</v>
      </c>
      <c r="K17" s="163">
        <v>53900</v>
      </c>
      <c r="L17" s="159" t="s">
        <v>144</v>
      </c>
      <c r="M17" s="159" t="s">
        <v>138</v>
      </c>
      <c r="N17" s="156" t="s">
        <v>138</v>
      </c>
    </row>
    <row r="18" spans="1:14" ht="14.25" x14ac:dyDescent="0.2">
      <c r="A18" s="179" t="s">
        <v>157</v>
      </c>
      <c r="B18" s="159">
        <v>9900</v>
      </c>
      <c r="C18" s="163">
        <v>0</v>
      </c>
      <c r="D18" s="163" t="s">
        <v>138</v>
      </c>
      <c r="E18" s="163" t="s">
        <v>138</v>
      </c>
      <c r="F18" s="163" t="s">
        <v>138</v>
      </c>
      <c r="G18" s="163" t="s">
        <v>138</v>
      </c>
      <c r="H18" s="163" t="s">
        <v>138</v>
      </c>
      <c r="I18" s="163" t="s">
        <v>138</v>
      </c>
      <c r="J18" s="163" t="s">
        <v>138</v>
      </c>
      <c r="K18" s="163" t="s">
        <v>138</v>
      </c>
      <c r="L18" s="159" t="s">
        <v>158</v>
      </c>
      <c r="M18" s="159" t="s">
        <v>138</v>
      </c>
      <c r="N18" s="156" t="s">
        <v>138</v>
      </c>
    </row>
    <row r="19" spans="1:14" ht="14.25" x14ac:dyDescent="0.2">
      <c r="A19" s="179" t="s">
        <v>159</v>
      </c>
      <c r="B19" s="156">
        <v>9900</v>
      </c>
      <c r="C19" s="220">
        <v>0</v>
      </c>
      <c r="D19" s="220" t="s">
        <v>138</v>
      </c>
      <c r="E19" s="220" t="s">
        <v>138</v>
      </c>
      <c r="F19" s="220" t="s">
        <v>138</v>
      </c>
      <c r="G19" s="220" t="s">
        <v>138</v>
      </c>
      <c r="H19" s="220" t="s">
        <v>138</v>
      </c>
      <c r="I19" s="220" t="s">
        <v>138</v>
      </c>
      <c r="J19" s="220" t="s">
        <v>138</v>
      </c>
      <c r="K19" s="220" t="s">
        <v>138</v>
      </c>
      <c r="L19" s="231" t="s">
        <v>158</v>
      </c>
      <c r="M19" s="156" t="s">
        <v>138</v>
      </c>
      <c r="N19" s="156" t="s">
        <v>138</v>
      </c>
    </row>
    <row r="20" spans="1:14" x14ac:dyDescent="0.25">
      <c r="A20" s="179" t="s">
        <v>160</v>
      </c>
      <c r="B20" s="159">
        <v>3300</v>
      </c>
      <c r="C20" s="163" t="s">
        <v>138</v>
      </c>
      <c r="D20" s="163" t="s">
        <v>138</v>
      </c>
      <c r="E20" s="163" t="s">
        <v>138</v>
      </c>
      <c r="F20" s="163" t="s">
        <v>138</v>
      </c>
      <c r="G20" s="163" t="s">
        <v>138</v>
      </c>
      <c r="H20" s="163" t="s">
        <v>138</v>
      </c>
      <c r="I20" s="163" t="s">
        <v>138</v>
      </c>
      <c r="J20" s="163" t="s">
        <v>138</v>
      </c>
      <c r="K20" s="163" t="s">
        <v>138</v>
      </c>
      <c r="L20" s="159" t="s">
        <v>158</v>
      </c>
      <c r="M20" s="163" t="s">
        <v>138</v>
      </c>
      <c r="N20" t="s">
        <v>138</v>
      </c>
    </row>
    <row r="21" spans="1:14" ht="14.25" x14ac:dyDescent="0.2">
      <c r="A21" s="179" t="s">
        <v>161</v>
      </c>
      <c r="B21" s="159">
        <v>248900</v>
      </c>
      <c r="C21" s="163">
        <v>196900</v>
      </c>
      <c r="D21" s="163">
        <v>206900</v>
      </c>
      <c r="E21" s="163" t="s">
        <v>138</v>
      </c>
      <c r="F21" s="163" t="s">
        <v>138</v>
      </c>
      <c r="G21" s="163" t="s">
        <v>138</v>
      </c>
      <c r="H21" s="163">
        <v>176900</v>
      </c>
      <c r="I21" s="163">
        <v>171900</v>
      </c>
      <c r="J21" s="163">
        <v>161900</v>
      </c>
      <c r="K21" s="163">
        <v>0</v>
      </c>
      <c r="L21" s="159" t="s">
        <v>144</v>
      </c>
      <c r="M21" s="159" t="s">
        <v>138</v>
      </c>
      <c r="N21" s="156" t="s">
        <v>138</v>
      </c>
    </row>
    <row r="22" spans="1:14" x14ac:dyDescent="0.25">
      <c r="A22" s="179" t="s">
        <v>162</v>
      </c>
      <c r="B22" s="159">
        <v>270900</v>
      </c>
      <c r="C22" s="163">
        <v>214900</v>
      </c>
      <c r="D22" s="163">
        <v>224900</v>
      </c>
      <c r="E22" s="163" t="s">
        <v>138</v>
      </c>
      <c r="F22" s="163" t="s">
        <v>138</v>
      </c>
      <c r="G22" s="163" t="s">
        <v>138</v>
      </c>
      <c r="H22" s="163">
        <v>194900</v>
      </c>
      <c r="I22" s="163">
        <v>189900</v>
      </c>
      <c r="J22" s="163">
        <v>179900</v>
      </c>
      <c r="K22" s="163">
        <v>0</v>
      </c>
      <c r="L22" s="159" t="s">
        <v>144</v>
      </c>
      <c r="M22" s="163" t="s">
        <v>138</v>
      </c>
      <c r="N22" t="s">
        <v>138</v>
      </c>
    </row>
    <row r="23" spans="1:14" ht="14.25" x14ac:dyDescent="0.2">
      <c r="A23" s="179" t="s">
        <v>163</v>
      </c>
      <c r="B23" s="160">
        <v>270900</v>
      </c>
      <c r="C23" s="220">
        <v>214900</v>
      </c>
      <c r="D23" s="220">
        <v>224900</v>
      </c>
      <c r="E23" s="220" t="s">
        <v>138</v>
      </c>
      <c r="F23" s="220" t="s">
        <v>138</v>
      </c>
      <c r="G23" s="220" t="s">
        <v>138</v>
      </c>
      <c r="H23" s="220">
        <v>194900</v>
      </c>
      <c r="I23" s="220">
        <v>189900</v>
      </c>
      <c r="J23" s="220">
        <v>179900</v>
      </c>
      <c r="K23" s="220">
        <v>0</v>
      </c>
      <c r="L23" s="232" t="s">
        <v>144</v>
      </c>
      <c r="M23" s="156" t="s">
        <v>138</v>
      </c>
      <c r="N23" s="156" t="s">
        <v>138</v>
      </c>
    </row>
    <row r="24" spans="1:14" ht="14.25" x14ac:dyDescent="0.2">
      <c r="A24" s="179" t="s">
        <v>164</v>
      </c>
      <c r="B24" s="156">
        <v>315900</v>
      </c>
      <c r="C24" s="220">
        <v>250900</v>
      </c>
      <c r="D24" s="220">
        <v>260900</v>
      </c>
      <c r="E24" s="220" t="s">
        <v>138</v>
      </c>
      <c r="F24" s="220" t="s">
        <v>138</v>
      </c>
      <c r="G24" s="220" t="s">
        <v>138</v>
      </c>
      <c r="H24" s="220">
        <v>230900</v>
      </c>
      <c r="I24" s="220">
        <v>225900</v>
      </c>
      <c r="J24" s="220">
        <v>215900</v>
      </c>
      <c r="K24" s="220">
        <v>20900</v>
      </c>
      <c r="L24" s="231" t="s">
        <v>144</v>
      </c>
      <c r="M24" s="156" t="s">
        <v>138</v>
      </c>
      <c r="N24" s="156" t="s">
        <v>138</v>
      </c>
    </row>
    <row r="25" spans="1:14" ht="14.25" x14ac:dyDescent="0.2">
      <c r="A25" s="179" t="s">
        <v>165</v>
      </c>
      <c r="B25" s="159">
        <v>315900</v>
      </c>
      <c r="C25" s="163">
        <v>250900</v>
      </c>
      <c r="D25" s="163">
        <v>260900</v>
      </c>
      <c r="E25" s="163" t="s">
        <v>138</v>
      </c>
      <c r="F25" s="163" t="s">
        <v>138</v>
      </c>
      <c r="G25" s="163" t="s">
        <v>138</v>
      </c>
      <c r="H25" s="163">
        <v>230900</v>
      </c>
      <c r="I25" s="163">
        <v>225900</v>
      </c>
      <c r="J25" s="163">
        <v>215900</v>
      </c>
      <c r="K25" s="163">
        <v>20900</v>
      </c>
      <c r="L25" s="159" t="s">
        <v>144</v>
      </c>
      <c r="M25" s="159" t="s">
        <v>138</v>
      </c>
      <c r="N25" s="156" t="s">
        <v>138</v>
      </c>
    </row>
    <row r="26" spans="1:14" ht="14.25" x14ac:dyDescent="0.2">
      <c r="A26" s="179" t="s">
        <v>166</v>
      </c>
      <c r="B26" s="159">
        <v>361900</v>
      </c>
      <c r="C26" s="163">
        <v>286900</v>
      </c>
      <c r="D26" s="163">
        <v>296900</v>
      </c>
      <c r="E26" s="163" t="s">
        <v>138</v>
      </c>
      <c r="F26" s="163" t="s">
        <v>138</v>
      </c>
      <c r="G26" s="163" t="s">
        <v>138</v>
      </c>
      <c r="H26" s="163">
        <v>266900</v>
      </c>
      <c r="I26" s="163">
        <v>261900</v>
      </c>
      <c r="J26" s="163">
        <v>251900</v>
      </c>
      <c r="K26" s="163">
        <v>56900</v>
      </c>
      <c r="L26" s="159" t="s">
        <v>144</v>
      </c>
      <c r="M26" s="159" t="s">
        <v>138</v>
      </c>
      <c r="N26" s="156" t="s">
        <v>138</v>
      </c>
    </row>
    <row r="27" spans="1:14" ht="14.25" x14ac:dyDescent="0.2">
      <c r="A27" s="179" t="s">
        <v>167</v>
      </c>
      <c r="B27" s="160">
        <v>361900</v>
      </c>
      <c r="C27" s="220">
        <v>286900</v>
      </c>
      <c r="D27" s="220">
        <v>296900</v>
      </c>
      <c r="E27" s="220" t="s">
        <v>138</v>
      </c>
      <c r="F27" s="220" t="s">
        <v>138</v>
      </c>
      <c r="G27" s="220" t="s">
        <v>138</v>
      </c>
      <c r="H27" s="220">
        <v>266900</v>
      </c>
      <c r="I27" s="220">
        <v>261900</v>
      </c>
      <c r="J27" s="220">
        <v>251900</v>
      </c>
      <c r="K27" s="220">
        <v>56900</v>
      </c>
      <c r="L27" s="231" t="s">
        <v>144</v>
      </c>
      <c r="M27" s="156" t="s">
        <v>138</v>
      </c>
      <c r="N27" s="156" t="s">
        <v>138</v>
      </c>
    </row>
    <row r="28" spans="1:14" ht="14.25" x14ac:dyDescent="0.2">
      <c r="A28" s="179" t="s">
        <v>168</v>
      </c>
      <c r="B28" s="160">
        <v>361900</v>
      </c>
      <c r="C28" s="220">
        <v>286900</v>
      </c>
      <c r="D28" s="220">
        <v>296900</v>
      </c>
      <c r="E28" s="220" t="s">
        <v>138</v>
      </c>
      <c r="F28" s="220" t="s">
        <v>138</v>
      </c>
      <c r="G28" s="220" t="s">
        <v>138</v>
      </c>
      <c r="H28" s="220">
        <v>266900</v>
      </c>
      <c r="I28" s="220">
        <v>261900</v>
      </c>
      <c r="J28" s="220">
        <v>251900</v>
      </c>
      <c r="K28" s="220">
        <v>56900</v>
      </c>
      <c r="L28" s="231" t="s">
        <v>144</v>
      </c>
      <c r="M28" s="156" t="s">
        <v>138</v>
      </c>
      <c r="N28" s="156" t="s">
        <v>138</v>
      </c>
    </row>
    <row r="29" spans="1:14" ht="14.25" x14ac:dyDescent="0.2">
      <c r="A29" s="179" t="s">
        <v>169</v>
      </c>
      <c r="B29" s="159">
        <v>361900</v>
      </c>
      <c r="C29" s="163">
        <v>286900</v>
      </c>
      <c r="D29" s="163">
        <v>296900</v>
      </c>
      <c r="E29" s="163" t="s">
        <v>138</v>
      </c>
      <c r="F29" s="163" t="s">
        <v>138</v>
      </c>
      <c r="G29" s="163" t="s">
        <v>138</v>
      </c>
      <c r="H29" s="163">
        <v>266900</v>
      </c>
      <c r="I29" s="163">
        <v>261900</v>
      </c>
      <c r="J29" s="163">
        <v>251900</v>
      </c>
      <c r="K29" s="163">
        <v>56900</v>
      </c>
      <c r="L29" s="159" t="s">
        <v>144</v>
      </c>
      <c r="M29" s="159" t="s">
        <v>138</v>
      </c>
      <c r="N29" s="156" t="s">
        <v>138</v>
      </c>
    </row>
    <row r="30" spans="1:14" x14ac:dyDescent="0.25">
      <c r="A30" s="179" t="s">
        <v>170</v>
      </c>
      <c r="B30" s="159">
        <v>406900</v>
      </c>
      <c r="C30" s="163">
        <v>322900</v>
      </c>
      <c r="D30" s="163">
        <v>332900</v>
      </c>
      <c r="E30" s="163" t="s">
        <v>138</v>
      </c>
      <c r="F30" s="163" t="s">
        <v>138</v>
      </c>
      <c r="G30" s="163" t="s">
        <v>138</v>
      </c>
      <c r="H30" s="163">
        <v>302900</v>
      </c>
      <c r="I30" s="163">
        <v>297900</v>
      </c>
      <c r="J30" s="163">
        <v>287900</v>
      </c>
      <c r="K30" s="163">
        <v>92900</v>
      </c>
      <c r="L30" s="159" t="s">
        <v>144</v>
      </c>
      <c r="M30" s="163" t="s">
        <v>138</v>
      </c>
      <c r="N30" t="s">
        <v>138</v>
      </c>
    </row>
    <row r="31" spans="1:14" ht="14.25" x14ac:dyDescent="0.2">
      <c r="A31" s="179" t="s">
        <v>171</v>
      </c>
      <c r="B31" s="156">
        <v>406900</v>
      </c>
      <c r="C31" s="220">
        <v>322900</v>
      </c>
      <c r="D31" s="220">
        <v>332900</v>
      </c>
      <c r="E31" s="220" t="s">
        <v>138</v>
      </c>
      <c r="F31" s="220" t="s">
        <v>138</v>
      </c>
      <c r="G31" s="220" t="s">
        <v>138</v>
      </c>
      <c r="H31" s="220">
        <v>302900</v>
      </c>
      <c r="I31" s="220">
        <v>297900</v>
      </c>
      <c r="J31" s="220">
        <v>287900</v>
      </c>
      <c r="K31" s="220">
        <v>92900</v>
      </c>
      <c r="L31" s="231" t="s">
        <v>144</v>
      </c>
      <c r="M31" s="156" t="s">
        <v>138</v>
      </c>
      <c r="N31" s="156" t="s">
        <v>138</v>
      </c>
    </row>
    <row r="32" spans="1:14" ht="14.25" x14ac:dyDescent="0.2">
      <c r="A32" s="179" t="s">
        <v>172</v>
      </c>
      <c r="B32" s="159">
        <v>406900</v>
      </c>
      <c r="C32" s="163">
        <v>322900</v>
      </c>
      <c r="D32" s="163">
        <v>332900</v>
      </c>
      <c r="E32" s="163" t="s">
        <v>138</v>
      </c>
      <c r="F32" s="163" t="s">
        <v>138</v>
      </c>
      <c r="G32" s="163" t="s">
        <v>138</v>
      </c>
      <c r="H32" s="163">
        <v>302900</v>
      </c>
      <c r="I32" s="163">
        <v>297900</v>
      </c>
      <c r="J32" s="163">
        <v>287900</v>
      </c>
      <c r="K32" s="163">
        <v>92900</v>
      </c>
      <c r="L32" s="159" t="s">
        <v>144</v>
      </c>
      <c r="M32" s="159" t="s">
        <v>138</v>
      </c>
      <c r="N32" s="156" t="s">
        <v>138</v>
      </c>
    </row>
    <row r="33" spans="1:14" ht="14.25" x14ac:dyDescent="0.2">
      <c r="A33" s="179" t="s">
        <v>173</v>
      </c>
      <c r="B33" s="159">
        <v>406900</v>
      </c>
      <c r="C33" s="163">
        <v>322900</v>
      </c>
      <c r="D33" s="163">
        <v>332900</v>
      </c>
      <c r="E33" s="163" t="s">
        <v>138</v>
      </c>
      <c r="F33" s="163" t="s">
        <v>138</v>
      </c>
      <c r="G33" s="163" t="s">
        <v>138</v>
      </c>
      <c r="H33" s="163">
        <v>302900</v>
      </c>
      <c r="I33" s="163">
        <v>297900</v>
      </c>
      <c r="J33" s="163">
        <v>287900</v>
      </c>
      <c r="K33" s="163">
        <v>92900</v>
      </c>
      <c r="L33" s="159" t="s">
        <v>144</v>
      </c>
      <c r="M33" s="159" t="s">
        <v>138</v>
      </c>
      <c r="N33" s="156" t="s">
        <v>138</v>
      </c>
    </row>
    <row r="34" spans="1:14" ht="14.25" x14ac:dyDescent="0.2">
      <c r="A34" s="179" t="s">
        <v>174</v>
      </c>
      <c r="B34" s="159">
        <v>406900</v>
      </c>
      <c r="C34" s="163">
        <v>322900</v>
      </c>
      <c r="D34" s="163">
        <v>332900</v>
      </c>
      <c r="E34" s="163" t="s">
        <v>138</v>
      </c>
      <c r="F34" s="163" t="s">
        <v>138</v>
      </c>
      <c r="G34" s="163" t="s">
        <v>138</v>
      </c>
      <c r="H34" s="163">
        <v>302900</v>
      </c>
      <c r="I34" s="163">
        <v>297900</v>
      </c>
      <c r="J34" s="163">
        <v>287900</v>
      </c>
      <c r="K34" s="163">
        <v>92900</v>
      </c>
      <c r="L34" s="159" t="s">
        <v>144</v>
      </c>
      <c r="M34" s="159" t="s">
        <v>138</v>
      </c>
      <c r="N34" s="156" t="s">
        <v>138</v>
      </c>
    </row>
    <row r="35" spans="1:14" ht="14.25" x14ac:dyDescent="0.2">
      <c r="A35" s="179" t="s">
        <v>175</v>
      </c>
      <c r="B35" s="159">
        <v>406900</v>
      </c>
      <c r="C35" s="163">
        <v>322900</v>
      </c>
      <c r="D35" s="163">
        <v>332900</v>
      </c>
      <c r="E35" s="163" t="s">
        <v>138</v>
      </c>
      <c r="F35" s="163" t="s">
        <v>138</v>
      </c>
      <c r="G35" s="163" t="s">
        <v>138</v>
      </c>
      <c r="H35" s="163">
        <v>302900</v>
      </c>
      <c r="I35" s="163">
        <v>297900</v>
      </c>
      <c r="J35" s="163">
        <v>287900</v>
      </c>
      <c r="K35" s="163">
        <v>92900</v>
      </c>
      <c r="L35" s="159" t="s">
        <v>144</v>
      </c>
      <c r="M35" s="159" t="s">
        <v>138</v>
      </c>
      <c r="N35" s="156" t="s">
        <v>138</v>
      </c>
    </row>
    <row r="36" spans="1:14" ht="14.25" x14ac:dyDescent="0.2">
      <c r="A36" s="179" t="s">
        <v>176</v>
      </c>
      <c r="B36" s="159">
        <v>406900</v>
      </c>
      <c r="C36" s="163">
        <v>322900</v>
      </c>
      <c r="D36" s="163">
        <v>332900</v>
      </c>
      <c r="E36" s="163" t="s">
        <v>138</v>
      </c>
      <c r="F36" s="163" t="s">
        <v>138</v>
      </c>
      <c r="G36" s="163" t="s">
        <v>138</v>
      </c>
      <c r="H36" s="163">
        <v>302900</v>
      </c>
      <c r="I36" s="163">
        <v>297900</v>
      </c>
      <c r="J36" s="163">
        <v>287900</v>
      </c>
      <c r="K36" s="163">
        <v>92900</v>
      </c>
      <c r="L36" s="159" t="s">
        <v>144</v>
      </c>
      <c r="M36" s="159" t="s">
        <v>138</v>
      </c>
      <c r="N36" s="156" t="s">
        <v>138</v>
      </c>
    </row>
    <row r="37" spans="1:14" ht="14.25" x14ac:dyDescent="0.2">
      <c r="A37" s="179" t="s">
        <v>177</v>
      </c>
      <c r="B37" s="160">
        <v>406900</v>
      </c>
      <c r="C37" s="220">
        <v>322900</v>
      </c>
      <c r="D37" s="220">
        <v>332900</v>
      </c>
      <c r="E37" s="220" t="s">
        <v>138</v>
      </c>
      <c r="F37" s="220" t="s">
        <v>138</v>
      </c>
      <c r="G37" s="220" t="s">
        <v>138</v>
      </c>
      <c r="H37" s="220">
        <v>302900</v>
      </c>
      <c r="I37" s="220">
        <v>297900</v>
      </c>
      <c r="J37" s="220">
        <v>287900</v>
      </c>
      <c r="K37" s="220">
        <v>92900</v>
      </c>
      <c r="L37" s="231" t="s">
        <v>144</v>
      </c>
      <c r="M37" s="156" t="s">
        <v>138</v>
      </c>
      <c r="N37" s="156" t="s">
        <v>138</v>
      </c>
    </row>
    <row r="38" spans="1:14" ht="14.25" x14ac:dyDescent="0.2">
      <c r="A38" s="179" t="s">
        <v>178</v>
      </c>
      <c r="B38" s="160">
        <v>451900</v>
      </c>
      <c r="C38" s="220">
        <v>358900</v>
      </c>
      <c r="D38" s="220">
        <v>368900</v>
      </c>
      <c r="E38" s="220" t="s">
        <v>138</v>
      </c>
      <c r="F38" s="220" t="s">
        <v>138</v>
      </c>
      <c r="G38" s="220" t="s">
        <v>138</v>
      </c>
      <c r="H38" s="220">
        <v>338900</v>
      </c>
      <c r="I38" s="220">
        <v>333900</v>
      </c>
      <c r="J38" s="220">
        <v>323900</v>
      </c>
      <c r="K38" s="220">
        <v>128900</v>
      </c>
      <c r="L38" s="231" t="s">
        <v>144</v>
      </c>
      <c r="M38" s="156" t="s">
        <v>138</v>
      </c>
      <c r="N38" s="156" t="s">
        <v>138</v>
      </c>
    </row>
    <row r="39" spans="1:14" ht="14.25" x14ac:dyDescent="0.2">
      <c r="A39" s="179" t="s">
        <v>179</v>
      </c>
      <c r="B39" s="159">
        <v>451900</v>
      </c>
      <c r="C39" s="163">
        <v>358900</v>
      </c>
      <c r="D39" s="163">
        <v>368900</v>
      </c>
      <c r="E39" s="163" t="s">
        <v>138</v>
      </c>
      <c r="F39" s="163" t="s">
        <v>138</v>
      </c>
      <c r="G39" s="163" t="s">
        <v>138</v>
      </c>
      <c r="H39" s="163">
        <v>338900</v>
      </c>
      <c r="I39" s="163">
        <v>333900</v>
      </c>
      <c r="J39" s="163">
        <v>323900</v>
      </c>
      <c r="K39" s="163">
        <v>128900</v>
      </c>
      <c r="L39" s="159" t="s">
        <v>144</v>
      </c>
      <c r="M39" s="159" t="s">
        <v>138</v>
      </c>
      <c r="N39" s="156" t="s">
        <v>138</v>
      </c>
    </row>
    <row r="40" spans="1:14" ht="14.25" x14ac:dyDescent="0.2">
      <c r="A40" s="179" t="s">
        <v>180</v>
      </c>
      <c r="B40" s="159">
        <v>451900</v>
      </c>
      <c r="C40" s="163">
        <v>358900</v>
      </c>
      <c r="D40" s="163">
        <v>368900</v>
      </c>
      <c r="E40" s="163" t="s">
        <v>138</v>
      </c>
      <c r="F40" s="163" t="s">
        <v>138</v>
      </c>
      <c r="G40" s="163" t="s">
        <v>138</v>
      </c>
      <c r="H40" s="163">
        <v>338900</v>
      </c>
      <c r="I40" s="163">
        <v>333900</v>
      </c>
      <c r="J40" s="163">
        <v>323900</v>
      </c>
      <c r="K40" s="163">
        <v>128900</v>
      </c>
      <c r="L40" s="159" t="s">
        <v>144</v>
      </c>
      <c r="M40" s="159" t="s">
        <v>138</v>
      </c>
      <c r="N40" s="156" t="s">
        <v>138</v>
      </c>
    </row>
    <row r="41" spans="1:14" ht="14.25" x14ac:dyDescent="0.2">
      <c r="A41" s="179" t="s">
        <v>181</v>
      </c>
      <c r="B41" s="159">
        <v>451900</v>
      </c>
      <c r="C41" s="163">
        <v>358900</v>
      </c>
      <c r="D41" s="163">
        <v>368900</v>
      </c>
      <c r="E41" s="163" t="s">
        <v>138</v>
      </c>
      <c r="F41" s="163" t="s">
        <v>138</v>
      </c>
      <c r="G41" s="163" t="s">
        <v>138</v>
      </c>
      <c r="H41" s="163">
        <v>338900</v>
      </c>
      <c r="I41" s="163">
        <v>333900</v>
      </c>
      <c r="J41" s="163">
        <v>323900</v>
      </c>
      <c r="K41" s="163">
        <v>128900</v>
      </c>
      <c r="L41" s="159" t="s">
        <v>144</v>
      </c>
      <c r="M41" s="159" t="s">
        <v>138</v>
      </c>
      <c r="N41" s="156" t="s">
        <v>138</v>
      </c>
    </row>
    <row r="42" spans="1:14" ht="14.25" x14ac:dyDescent="0.2">
      <c r="A42" s="179" t="s">
        <v>182</v>
      </c>
      <c r="B42" s="159">
        <v>451900</v>
      </c>
      <c r="C42" s="163">
        <v>358900</v>
      </c>
      <c r="D42" s="163">
        <v>368900</v>
      </c>
      <c r="E42" s="163" t="s">
        <v>138</v>
      </c>
      <c r="F42" s="163" t="s">
        <v>138</v>
      </c>
      <c r="G42" s="163" t="s">
        <v>138</v>
      </c>
      <c r="H42" s="163">
        <v>338900</v>
      </c>
      <c r="I42" s="163">
        <v>333900</v>
      </c>
      <c r="J42" s="163">
        <v>323900</v>
      </c>
      <c r="K42" s="163">
        <v>128900</v>
      </c>
      <c r="L42" s="159" t="s">
        <v>144</v>
      </c>
      <c r="M42" s="159" t="s">
        <v>138</v>
      </c>
      <c r="N42" s="156" t="s">
        <v>138</v>
      </c>
    </row>
    <row r="43" spans="1:14" ht="14.25" x14ac:dyDescent="0.2">
      <c r="A43" s="179" t="s">
        <v>183</v>
      </c>
      <c r="B43" s="159">
        <v>451900</v>
      </c>
      <c r="C43" s="163">
        <v>358900</v>
      </c>
      <c r="D43" s="163">
        <v>368900</v>
      </c>
      <c r="E43" s="163" t="s">
        <v>138</v>
      </c>
      <c r="F43" s="163" t="s">
        <v>138</v>
      </c>
      <c r="G43" s="163" t="s">
        <v>138</v>
      </c>
      <c r="H43" s="163">
        <v>338900</v>
      </c>
      <c r="I43" s="163">
        <v>333900</v>
      </c>
      <c r="J43" s="163">
        <v>323900</v>
      </c>
      <c r="K43" s="163">
        <v>128900</v>
      </c>
      <c r="L43" s="159" t="s">
        <v>144</v>
      </c>
      <c r="M43" s="159" t="s">
        <v>138</v>
      </c>
      <c r="N43" s="156" t="s">
        <v>138</v>
      </c>
    </row>
    <row r="44" spans="1:14" ht="14.25" x14ac:dyDescent="0.2">
      <c r="A44" s="179" t="s">
        <v>184</v>
      </c>
      <c r="B44" s="159">
        <v>677900</v>
      </c>
      <c r="C44" s="163">
        <v>539900</v>
      </c>
      <c r="D44" s="163">
        <v>549900</v>
      </c>
      <c r="E44" s="163" t="s">
        <v>138</v>
      </c>
      <c r="F44" s="163" t="s">
        <v>138</v>
      </c>
      <c r="G44" s="163" t="s">
        <v>138</v>
      </c>
      <c r="H44" s="163">
        <v>519900</v>
      </c>
      <c r="I44" s="163">
        <v>514900</v>
      </c>
      <c r="J44" s="163">
        <v>504900</v>
      </c>
      <c r="K44" s="163">
        <v>309900</v>
      </c>
      <c r="L44" s="159" t="s">
        <v>144</v>
      </c>
      <c r="M44" s="159" t="s">
        <v>138</v>
      </c>
      <c r="N44" s="156" t="s">
        <v>138</v>
      </c>
    </row>
    <row r="45" spans="1:14" ht="14.25" x14ac:dyDescent="0.2">
      <c r="A45" s="179" t="s">
        <v>185</v>
      </c>
      <c r="B45" s="159">
        <v>496900</v>
      </c>
      <c r="C45" s="163">
        <v>394900</v>
      </c>
      <c r="D45" s="163">
        <v>404900</v>
      </c>
      <c r="E45" s="163" t="s">
        <v>138</v>
      </c>
      <c r="F45" s="163" t="s">
        <v>138</v>
      </c>
      <c r="G45" s="163" t="s">
        <v>138</v>
      </c>
      <c r="H45" s="163">
        <v>374900</v>
      </c>
      <c r="I45" s="163">
        <v>369900</v>
      </c>
      <c r="J45" s="163">
        <v>359900</v>
      </c>
      <c r="K45" s="163">
        <v>164900</v>
      </c>
      <c r="L45" s="159" t="s">
        <v>144</v>
      </c>
      <c r="M45" s="159" t="s">
        <v>138</v>
      </c>
      <c r="N45" s="156" t="s">
        <v>138</v>
      </c>
    </row>
    <row r="46" spans="1:14" ht="14.25" x14ac:dyDescent="0.2">
      <c r="A46" s="179" t="s">
        <v>186</v>
      </c>
      <c r="B46" s="159">
        <v>496900</v>
      </c>
      <c r="C46" s="163">
        <v>394900</v>
      </c>
      <c r="D46" s="163">
        <v>404900</v>
      </c>
      <c r="E46" s="163" t="s">
        <v>138</v>
      </c>
      <c r="F46" s="163" t="s">
        <v>138</v>
      </c>
      <c r="G46" s="163" t="s">
        <v>138</v>
      </c>
      <c r="H46" s="163">
        <v>374900</v>
      </c>
      <c r="I46" s="163">
        <v>369900</v>
      </c>
      <c r="J46" s="163">
        <v>359900</v>
      </c>
      <c r="K46" s="163">
        <v>164900</v>
      </c>
      <c r="L46" s="159" t="s">
        <v>144</v>
      </c>
      <c r="M46" s="159" t="s">
        <v>138</v>
      </c>
      <c r="N46" s="156" t="s">
        <v>138</v>
      </c>
    </row>
    <row r="47" spans="1:14" ht="14.25" x14ac:dyDescent="0.2">
      <c r="A47" s="179" t="s">
        <v>187</v>
      </c>
      <c r="B47" s="159">
        <v>496900</v>
      </c>
      <c r="C47" s="163">
        <v>394900</v>
      </c>
      <c r="D47" s="163">
        <v>404900</v>
      </c>
      <c r="E47" s="163" t="s">
        <v>138</v>
      </c>
      <c r="F47" s="163" t="s">
        <v>138</v>
      </c>
      <c r="G47" s="163" t="s">
        <v>138</v>
      </c>
      <c r="H47" s="163">
        <v>374900</v>
      </c>
      <c r="I47" s="163">
        <v>369900</v>
      </c>
      <c r="J47" s="163">
        <v>359900</v>
      </c>
      <c r="K47" s="163">
        <v>164900</v>
      </c>
      <c r="L47" s="159" t="s">
        <v>144</v>
      </c>
      <c r="M47" s="159" t="s">
        <v>138</v>
      </c>
      <c r="N47" s="156" t="s">
        <v>138</v>
      </c>
    </row>
    <row r="48" spans="1:14" ht="14.25" x14ac:dyDescent="0.2">
      <c r="A48" s="179" t="s">
        <v>188</v>
      </c>
      <c r="B48" s="159">
        <v>587900</v>
      </c>
      <c r="C48" s="163">
        <v>467900</v>
      </c>
      <c r="D48" s="163">
        <v>477900</v>
      </c>
      <c r="E48" s="163" t="s">
        <v>138</v>
      </c>
      <c r="F48" s="163" t="s">
        <v>138</v>
      </c>
      <c r="G48" s="163" t="s">
        <v>138</v>
      </c>
      <c r="H48" s="163">
        <v>447900</v>
      </c>
      <c r="I48" s="163">
        <v>442900</v>
      </c>
      <c r="J48" s="163">
        <v>432900</v>
      </c>
      <c r="K48" s="163">
        <v>237900</v>
      </c>
      <c r="L48" s="159" t="s">
        <v>144</v>
      </c>
      <c r="M48" s="159" t="s">
        <v>138</v>
      </c>
      <c r="N48" s="156" t="s">
        <v>138</v>
      </c>
    </row>
    <row r="49" spans="1:14" ht="14.25" x14ac:dyDescent="0.2">
      <c r="A49" s="179" t="s">
        <v>189</v>
      </c>
      <c r="B49" s="159">
        <v>587900</v>
      </c>
      <c r="C49" s="163">
        <v>467900</v>
      </c>
      <c r="D49" s="163">
        <v>477900</v>
      </c>
      <c r="E49" s="163" t="s">
        <v>138</v>
      </c>
      <c r="F49" s="163" t="s">
        <v>138</v>
      </c>
      <c r="G49" s="163" t="s">
        <v>138</v>
      </c>
      <c r="H49" s="163">
        <v>447900</v>
      </c>
      <c r="I49" s="163">
        <v>442900</v>
      </c>
      <c r="J49" s="163">
        <v>432900</v>
      </c>
      <c r="K49" s="163">
        <v>237900</v>
      </c>
      <c r="L49" s="159" t="s">
        <v>144</v>
      </c>
      <c r="M49" s="159" t="s">
        <v>138</v>
      </c>
      <c r="N49" s="156" t="s">
        <v>138</v>
      </c>
    </row>
    <row r="50" spans="1:14" ht="14.25" x14ac:dyDescent="0.2">
      <c r="A50" s="179" t="s">
        <v>190</v>
      </c>
      <c r="B50" s="159">
        <v>542900</v>
      </c>
      <c r="C50" s="163">
        <v>431900</v>
      </c>
      <c r="D50" s="163">
        <v>441900</v>
      </c>
      <c r="E50" s="163" t="s">
        <v>138</v>
      </c>
      <c r="F50" s="163" t="s">
        <v>138</v>
      </c>
      <c r="G50" s="163" t="s">
        <v>138</v>
      </c>
      <c r="H50" s="163">
        <v>411900</v>
      </c>
      <c r="I50" s="163">
        <v>406900</v>
      </c>
      <c r="J50" s="163">
        <v>396900</v>
      </c>
      <c r="K50" s="163">
        <v>201900</v>
      </c>
      <c r="L50" s="159" t="s">
        <v>144</v>
      </c>
      <c r="M50" s="159" t="s">
        <v>138</v>
      </c>
      <c r="N50" s="156" t="s">
        <v>138</v>
      </c>
    </row>
    <row r="51" spans="1:14" ht="14.25" x14ac:dyDescent="0.2">
      <c r="A51" s="179" t="s">
        <v>191</v>
      </c>
      <c r="B51" s="159">
        <v>542900</v>
      </c>
      <c r="C51" s="163">
        <v>431900</v>
      </c>
      <c r="D51" s="163">
        <v>441900</v>
      </c>
      <c r="E51" s="163" t="s">
        <v>138</v>
      </c>
      <c r="F51" s="163" t="s">
        <v>138</v>
      </c>
      <c r="G51" s="163" t="s">
        <v>138</v>
      </c>
      <c r="H51" s="163">
        <v>411900</v>
      </c>
      <c r="I51" s="163">
        <v>406900</v>
      </c>
      <c r="J51" s="163">
        <v>396900</v>
      </c>
      <c r="K51" s="163">
        <v>201900</v>
      </c>
      <c r="L51" s="159" t="s">
        <v>144</v>
      </c>
      <c r="M51" s="159" t="s">
        <v>138</v>
      </c>
      <c r="N51" s="156" t="s">
        <v>138</v>
      </c>
    </row>
    <row r="52" spans="1:14" ht="14.25" x14ac:dyDescent="0.2">
      <c r="A52" s="179" t="s">
        <v>192</v>
      </c>
      <c r="B52" s="159">
        <v>542900</v>
      </c>
      <c r="C52" s="163">
        <v>431900</v>
      </c>
      <c r="D52" s="163">
        <v>441900</v>
      </c>
      <c r="E52" s="163" t="s">
        <v>138</v>
      </c>
      <c r="F52" s="163" t="s">
        <v>138</v>
      </c>
      <c r="G52" s="163" t="s">
        <v>138</v>
      </c>
      <c r="H52" s="163">
        <v>411900</v>
      </c>
      <c r="I52" s="163">
        <v>406900</v>
      </c>
      <c r="J52" s="163">
        <v>396900</v>
      </c>
      <c r="K52" s="163">
        <v>201900</v>
      </c>
      <c r="L52" s="159" t="s">
        <v>144</v>
      </c>
      <c r="M52" s="159" t="s">
        <v>138</v>
      </c>
      <c r="N52" s="156" t="s">
        <v>138</v>
      </c>
    </row>
    <row r="53" spans="1:14" ht="14.25" x14ac:dyDescent="0.2">
      <c r="A53" s="179" t="s">
        <v>193</v>
      </c>
      <c r="B53" s="159">
        <v>632900</v>
      </c>
      <c r="C53" s="163">
        <v>503900</v>
      </c>
      <c r="D53" s="163">
        <v>513900</v>
      </c>
      <c r="E53" s="163" t="s">
        <v>138</v>
      </c>
      <c r="F53" s="163" t="s">
        <v>138</v>
      </c>
      <c r="G53" s="163" t="s">
        <v>138</v>
      </c>
      <c r="H53" s="163">
        <v>483900</v>
      </c>
      <c r="I53" s="163">
        <v>478900</v>
      </c>
      <c r="J53" s="163">
        <v>468900</v>
      </c>
      <c r="K53" s="163">
        <v>273900</v>
      </c>
      <c r="L53" s="159" t="s">
        <v>144</v>
      </c>
      <c r="M53" s="159" t="s">
        <v>138</v>
      </c>
      <c r="N53" s="156" t="s">
        <v>138</v>
      </c>
    </row>
    <row r="54" spans="1:14" ht="14.25" x14ac:dyDescent="0.2">
      <c r="A54" s="179" t="s">
        <v>194</v>
      </c>
      <c r="B54" s="159">
        <v>632900</v>
      </c>
      <c r="C54" s="163">
        <v>503900</v>
      </c>
      <c r="D54" s="163">
        <v>513900</v>
      </c>
      <c r="E54" s="163" t="s">
        <v>138</v>
      </c>
      <c r="F54" s="163" t="s">
        <v>138</v>
      </c>
      <c r="G54" s="163" t="s">
        <v>138</v>
      </c>
      <c r="H54" s="163">
        <v>483900</v>
      </c>
      <c r="I54" s="163">
        <v>478900</v>
      </c>
      <c r="J54" s="163">
        <v>468900</v>
      </c>
      <c r="K54" s="163">
        <v>273900</v>
      </c>
      <c r="L54" s="159" t="s">
        <v>144</v>
      </c>
      <c r="M54" s="159" t="s">
        <v>138</v>
      </c>
      <c r="N54" s="156" t="s">
        <v>138</v>
      </c>
    </row>
    <row r="55" spans="1:14" ht="14.25" x14ac:dyDescent="0.2">
      <c r="A55" s="179" t="s">
        <v>195</v>
      </c>
      <c r="B55" s="159">
        <v>632900</v>
      </c>
      <c r="C55" s="163">
        <v>503900</v>
      </c>
      <c r="D55" s="163">
        <v>513900</v>
      </c>
      <c r="E55" s="163" t="s">
        <v>138</v>
      </c>
      <c r="F55" s="163" t="s">
        <v>138</v>
      </c>
      <c r="G55" s="163" t="s">
        <v>138</v>
      </c>
      <c r="H55" s="163">
        <v>483900</v>
      </c>
      <c r="I55" s="163">
        <v>478900</v>
      </c>
      <c r="J55" s="163">
        <v>468900</v>
      </c>
      <c r="K55" s="163">
        <v>273900</v>
      </c>
      <c r="L55" s="159" t="s">
        <v>144</v>
      </c>
      <c r="M55" s="159" t="s">
        <v>138</v>
      </c>
      <c r="N55" s="156" t="s">
        <v>138</v>
      </c>
    </row>
    <row r="56" spans="1:14" ht="14.25" x14ac:dyDescent="0.2">
      <c r="A56" s="179" t="s">
        <v>196</v>
      </c>
      <c r="B56" s="159">
        <v>95900</v>
      </c>
      <c r="C56" s="163" t="s">
        <v>138</v>
      </c>
      <c r="D56" s="163" t="s">
        <v>138</v>
      </c>
      <c r="E56" s="163">
        <v>71900</v>
      </c>
      <c r="F56" s="163">
        <v>61900</v>
      </c>
      <c r="G56" s="163">
        <v>51900</v>
      </c>
      <c r="H56" s="163" t="s">
        <v>138</v>
      </c>
      <c r="I56" s="163" t="s">
        <v>138</v>
      </c>
      <c r="J56" s="163" t="s">
        <v>138</v>
      </c>
      <c r="K56" s="163" t="s">
        <v>138</v>
      </c>
      <c r="L56" s="159" t="s">
        <v>146</v>
      </c>
      <c r="M56" s="159" t="s">
        <v>138</v>
      </c>
      <c r="N56" s="156" t="s">
        <v>138</v>
      </c>
    </row>
    <row r="57" spans="1:14" ht="14.25" x14ac:dyDescent="0.2">
      <c r="A57" s="179" t="s">
        <v>197</v>
      </c>
      <c r="B57" s="159">
        <v>161900</v>
      </c>
      <c r="C57" s="163">
        <v>126900</v>
      </c>
      <c r="D57" s="163">
        <v>136900</v>
      </c>
      <c r="E57" s="163" t="s">
        <v>138</v>
      </c>
      <c r="F57" s="163" t="s">
        <v>138</v>
      </c>
      <c r="G57" s="163" t="s">
        <v>138</v>
      </c>
      <c r="H57" s="163">
        <v>106900</v>
      </c>
      <c r="I57" s="163">
        <v>101900</v>
      </c>
      <c r="J57" s="163">
        <v>91900</v>
      </c>
      <c r="K57" s="163">
        <v>0</v>
      </c>
      <c r="L57" s="159" t="s">
        <v>149</v>
      </c>
      <c r="M57" s="159" t="s">
        <v>138</v>
      </c>
      <c r="N57" s="156" t="s">
        <v>138</v>
      </c>
    </row>
    <row r="58" spans="1:14" ht="14.25" x14ac:dyDescent="0.2">
      <c r="A58" s="179" t="s">
        <v>198</v>
      </c>
      <c r="B58" s="159">
        <v>77900</v>
      </c>
      <c r="C58" s="163">
        <v>59900</v>
      </c>
      <c r="D58" s="163">
        <v>64900</v>
      </c>
      <c r="E58" s="163" t="s">
        <v>138</v>
      </c>
      <c r="F58" s="163" t="s">
        <v>138</v>
      </c>
      <c r="G58" s="163" t="s">
        <v>138</v>
      </c>
      <c r="H58" s="163">
        <v>39900</v>
      </c>
      <c r="I58" s="163">
        <v>34900</v>
      </c>
      <c r="J58" s="163">
        <v>24900</v>
      </c>
      <c r="K58" s="163">
        <v>0</v>
      </c>
      <c r="L58" s="159" t="s">
        <v>146</v>
      </c>
      <c r="M58" s="159" t="s">
        <v>138</v>
      </c>
      <c r="N58" s="156" t="s">
        <v>138</v>
      </c>
    </row>
    <row r="59" spans="1:14" ht="14.25" x14ac:dyDescent="0.2">
      <c r="A59" s="179" t="s">
        <v>199</v>
      </c>
      <c r="B59" s="159">
        <v>33900</v>
      </c>
      <c r="C59" s="163">
        <v>24900</v>
      </c>
      <c r="D59" s="163">
        <v>29900</v>
      </c>
      <c r="E59" s="163" t="s">
        <v>138</v>
      </c>
      <c r="F59" s="163" t="s">
        <v>138</v>
      </c>
      <c r="G59" s="163" t="s">
        <v>138</v>
      </c>
      <c r="H59" s="163">
        <v>4900</v>
      </c>
      <c r="I59" s="163">
        <v>0</v>
      </c>
      <c r="J59" s="163">
        <v>0</v>
      </c>
      <c r="K59" s="163">
        <v>0</v>
      </c>
      <c r="L59" s="159" t="s">
        <v>139</v>
      </c>
      <c r="M59" s="159" t="s">
        <v>138</v>
      </c>
      <c r="N59" s="156" t="s">
        <v>138</v>
      </c>
    </row>
    <row r="60" spans="1:14" ht="14.25" x14ac:dyDescent="0.2">
      <c r="A60" s="179" t="s">
        <v>200</v>
      </c>
      <c r="B60" s="159">
        <v>67900</v>
      </c>
      <c r="C60" s="163">
        <v>51900</v>
      </c>
      <c r="D60" s="163">
        <v>56900</v>
      </c>
      <c r="E60" s="163" t="s">
        <v>138</v>
      </c>
      <c r="F60" s="163" t="s">
        <v>138</v>
      </c>
      <c r="G60" s="163" t="s">
        <v>138</v>
      </c>
      <c r="H60" s="163">
        <v>31900</v>
      </c>
      <c r="I60" s="163">
        <v>26900</v>
      </c>
      <c r="J60" s="163">
        <v>16900</v>
      </c>
      <c r="K60" s="163">
        <v>0</v>
      </c>
      <c r="L60" s="159" t="s">
        <v>146</v>
      </c>
      <c r="M60" s="159" t="s">
        <v>138</v>
      </c>
      <c r="N60" s="156" t="s">
        <v>138</v>
      </c>
    </row>
    <row r="61" spans="1:14" ht="14.25" x14ac:dyDescent="0.2">
      <c r="A61" s="179" t="s">
        <v>201</v>
      </c>
      <c r="B61" s="159">
        <v>392900</v>
      </c>
      <c r="C61" s="163">
        <v>311900</v>
      </c>
      <c r="D61" s="163">
        <v>321900</v>
      </c>
      <c r="E61" s="163" t="s">
        <v>138</v>
      </c>
      <c r="F61" s="163" t="s">
        <v>138</v>
      </c>
      <c r="G61" s="163" t="s">
        <v>138</v>
      </c>
      <c r="H61" s="163">
        <v>291900</v>
      </c>
      <c r="I61" s="163">
        <v>286900</v>
      </c>
      <c r="J61" s="163">
        <v>276900</v>
      </c>
      <c r="K61" s="163">
        <v>81900</v>
      </c>
      <c r="L61" s="159" t="s">
        <v>144</v>
      </c>
      <c r="M61" s="159" t="s">
        <v>138</v>
      </c>
      <c r="N61" s="156" t="s">
        <v>138</v>
      </c>
    </row>
    <row r="62" spans="1:14" ht="14.25" x14ac:dyDescent="0.2">
      <c r="A62" s="179" t="s">
        <v>202</v>
      </c>
      <c r="B62" s="159">
        <v>47900</v>
      </c>
      <c r="C62" s="163">
        <v>35900</v>
      </c>
      <c r="D62" s="163">
        <v>40900</v>
      </c>
      <c r="E62" s="163" t="s">
        <v>138</v>
      </c>
      <c r="F62" s="163" t="s">
        <v>138</v>
      </c>
      <c r="G62" s="163" t="s">
        <v>138</v>
      </c>
      <c r="H62" s="163">
        <v>15900</v>
      </c>
      <c r="I62" s="163">
        <v>10900</v>
      </c>
      <c r="J62" s="163">
        <v>900</v>
      </c>
      <c r="K62" s="163">
        <v>0</v>
      </c>
      <c r="L62" s="159" t="s">
        <v>139</v>
      </c>
      <c r="M62" s="159" t="s">
        <v>138</v>
      </c>
      <c r="N62" s="156" t="s">
        <v>138</v>
      </c>
    </row>
    <row r="63" spans="1:14" ht="14.25" x14ac:dyDescent="0.2">
      <c r="A63" s="179" t="s">
        <v>203</v>
      </c>
      <c r="B63" s="159">
        <v>80900</v>
      </c>
      <c r="C63" s="163">
        <v>61900</v>
      </c>
      <c r="D63" s="163">
        <v>66900</v>
      </c>
      <c r="E63" s="163" t="s">
        <v>138</v>
      </c>
      <c r="F63" s="163" t="s">
        <v>138</v>
      </c>
      <c r="G63" s="163" t="s">
        <v>138</v>
      </c>
      <c r="H63" s="163">
        <v>41900</v>
      </c>
      <c r="I63" s="163">
        <v>36900</v>
      </c>
      <c r="J63" s="163">
        <v>26900</v>
      </c>
      <c r="K63" s="163">
        <v>0</v>
      </c>
      <c r="L63" s="159" t="s">
        <v>146</v>
      </c>
      <c r="M63" s="159" t="s">
        <v>138</v>
      </c>
      <c r="N63" s="156" t="s">
        <v>138</v>
      </c>
    </row>
    <row r="64" spans="1:14" ht="14.25" x14ac:dyDescent="0.2">
      <c r="A64" s="179" t="s">
        <v>204</v>
      </c>
      <c r="B64" s="159">
        <v>87900</v>
      </c>
      <c r="C64" s="163">
        <v>67900</v>
      </c>
      <c r="D64" s="163">
        <v>72900</v>
      </c>
      <c r="E64" s="163" t="s">
        <v>138</v>
      </c>
      <c r="F64" s="163" t="s">
        <v>138</v>
      </c>
      <c r="G64" s="163" t="s">
        <v>138</v>
      </c>
      <c r="H64" s="163">
        <v>47900</v>
      </c>
      <c r="I64" s="163">
        <v>42900</v>
      </c>
      <c r="J64" s="163">
        <v>32900</v>
      </c>
      <c r="K64" s="163">
        <v>0</v>
      </c>
      <c r="L64" s="159" t="s">
        <v>146</v>
      </c>
      <c r="M64" s="159" t="s">
        <v>138</v>
      </c>
      <c r="N64" s="156" t="s">
        <v>138</v>
      </c>
    </row>
    <row r="65" spans="1:14" ht="14.25" x14ac:dyDescent="0.2">
      <c r="A65" s="179" t="s">
        <v>205</v>
      </c>
      <c r="B65" s="159">
        <v>52900</v>
      </c>
      <c r="C65" s="163">
        <v>39900</v>
      </c>
      <c r="D65" s="163">
        <v>44900</v>
      </c>
      <c r="E65" s="163" t="s">
        <v>138</v>
      </c>
      <c r="F65" s="163" t="s">
        <v>138</v>
      </c>
      <c r="G65" s="163" t="s">
        <v>138</v>
      </c>
      <c r="H65" s="163">
        <v>19900</v>
      </c>
      <c r="I65" s="163">
        <v>14900</v>
      </c>
      <c r="J65" s="163">
        <v>4900</v>
      </c>
      <c r="K65" s="163">
        <v>0</v>
      </c>
      <c r="L65" s="159" t="s">
        <v>139</v>
      </c>
      <c r="M65" s="159" t="s">
        <v>138</v>
      </c>
      <c r="N65" s="156" t="s">
        <v>138</v>
      </c>
    </row>
    <row r="66" spans="1:14" ht="14.25" x14ac:dyDescent="0.2">
      <c r="A66" s="179" t="s">
        <v>206</v>
      </c>
      <c r="B66" s="160">
        <v>52900</v>
      </c>
      <c r="C66" s="220">
        <v>39900</v>
      </c>
      <c r="D66" s="220">
        <v>44900</v>
      </c>
      <c r="E66" s="220" t="s">
        <v>138</v>
      </c>
      <c r="F66" s="220" t="s">
        <v>138</v>
      </c>
      <c r="G66" s="220" t="s">
        <v>138</v>
      </c>
      <c r="H66" s="220">
        <v>19900</v>
      </c>
      <c r="I66" s="220">
        <v>14900</v>
      </c>
      <c r="J66" s="220">
        <v>4900</v>
      </c>
      <c r="K66" s="220">
        <v>0</v>
      </c>
      <c r="L66" s="231" t="s">
        <v>139</v>
      </c>
      <c r="M66" s="156" t="s">
        <v>138</v>
      </c>
      <c r="N66" s="156" t="s">
        <v>138</v>
      </c>
    </row>
    <row r="67" spans="1:14" x14ac:dyDescent="0.25">
      <c r="A67" s="179" t="s">
        <v>207</v>
      </c>
      <c r="B67" s="159">
        <v>54900</v>
      </c>
      <c r="C67" s="163">
        <v>41900</v>
      </c>
      <c r="D67" s="163">
        <v>46900</v>
      </c>
      <c r="E67" s="163" t="s">
        <v>138</v>
      </c>
      <c r="F67" s="163" t="s">
        <v>138</v>
      </c>
      <c r="G67" s="163" t="s">
        <v>138</v>
      </c>
      <c r="H67" s="163">
        <v>21900</v>
      </c>
      <c r="I67" s="163">
        <v>16900</v>
      </c>
      <c r="J67" s="163">
        <v>6900</v>
      </c>
      <c r="K67" s="163">
        <v>0</v>
      </c>
      <c r="L67" s="159" t="s">
        <v>146</v>
      </c>
      <c r="M67" s="163" t="s">
        <v>138</v>
      </c>
      <c r="N67" t="s">
        <v>138</v>
      </c>
    </row>
    <row r="68" spans="1:14" x14ac:dyDescent="0.25">
      <c r="A68" s="179" t="s">
        <v>208</v>
      </c>
      <c r="B68" s="159">
        <v>54900</v>
      </c>
      <c r="C68" s="163">
        <v>41900</v>
      </c>
      <c r="D68" s="163">
        <v>46900</v>
      </c>
      <c r="E68" s="163" t="s">
        <v>138</v>
      </c>
      <c r="F68" s="163" t="s">
        <v>138</v>
      </c>
      <c r="G68" s="163" t="s">
        <v>138</v>
      </c>
      <c r="H68" s="163">
        <v>21900</v>
      </c>
      <c r="I68" s="163">
        <v>16900</v>
      </c>
      <c r="J68" s="163">
        <v>6900</v>
      </c>
      <c r="K68" s="163">
        <v>0</v>
      </c>
      <c r="L68" s="159" t="s">
        <v>146</v>
      </c>
      <c r="M68" s="163" t="s">
        <v>138</v>
      </c>
      <c r="N68" t="s">
        <v>138</v>
      </c>
    </row>
    <row r="69" spans="1:14" ht="14.25" x14ac:dyDescent="0.2">
      <c r="A69" s="179" t="s">
        <v>209</v>
      </c>
      <c r="B69" s="159">
        <v>90900</v>
      </c>
      <c r="C69" s="163">
        <v>71900</v>
      </c>
      <c r="D69" s="163">
        <v>76900</v>
      </c>
      <c r="E69" s="163" t="s">
        <v>138</v>
      </c>
      <c r="F69" s="163" t="s">
        <v>138</v>
      </c>
      <c r="G69" s="163" t="s">
        <v>138</v>
      </c>
      <c r="H69" s="163">
        <v>51900</v>
      </c>
      <c r="I69" s="163">
        <v>46900</v>
      </c>
      <c r="J69" s="163">
        <v>36900</v>
      </c>
      <c r="K69" s="163">
        <v>0</v>
      </c>
      <c r="L69" s="159" t="s">
        <v>146</v>
      </c>
      <c r="M69" s="159" t="s">
        <v>138</v>
      </c>
      <c r="N69" s="156" t="s">
        <v>138</v>
      </c>
    </row>
    <row r="70" spans="1:14" ht="14.25" x14ac:dyDescent="0.2">
      <c r="A70" s="179" t="s">
        <v>210</v>
      </c>
      <c r="B70" s="159">
        <v>120900</v>
      </c>
      <c r="C70" s="163">
        <v>93900</v>
      </c>
      <c r="D70" s="163">
        <v>103900</v>
      </c>
      <c r="E70" s="163" t="s">
        <v>138</v>
      </c>
      <c r="F70" s="163" t="s">
        <v>138</v>
      </c>
      <c r="G70" s="163" t="s">
        <v>138</v>
      </c>
      <c r="H70" s="163">
        <v>73900</v>
      </c>
      <c r="I70" s="163">
        <v>68900</v>
      </c>
      <c r="J70" s="163">
        <v>58900</v>
      </c>
      <c r="K70" s="163">
        <v>0</v>
      </c>
      <c r="L70" s="159" t="s">
        <v>149</v>
      </c>
      <c r="M70" s="159" t="s">
        <v>138</v>
      </c>
      <c r="N70" s="156" t="s">
        <v>138</v>
      </c>
    </row>
    <row r="71" spans="1:14" ht="14.25" x14ac:dyDescent="0.2">
      <c r="A71" s="179" t="s">
        <v>211</v>
      </c>
      <c r="B71" s="159">
        <v>120900</v>
      </c>
      <c r="C71" s="163">
        <v>93900</v>
      </c>
      <c r="D71" s="163">
        <v>103900</v>
      </c>
      <c r="E71" s="163" t="s">
        <v>138</v>
      </c>
      <c r="F71" s="163" t="s">
        <v>138</v>
      </c>
      <c r="G71" s="163" t="s">
        <v>138</v>
      </c>
      <c r="H71" s="163">
        <v>73900</v>
      </c>
      <c r="I71" s="163">
        <v>68900</v>
      </c>
      <c r="J71" s="163">
        <v>58900</v>
      </c>
      <c r="K71" s="163">
        <v>0</v>
      </c>
      <c r="L71" s="159" t="s">
        <v>149</v>
      </c>
      <c r="M71" s="159" t="s">
        <v>138</v>
      </c>
      <c r="N71" s="156" t="s">
        <v>138</v>
      </c>
    </row>
    <row r="72" spans="1:14" x14ac:dyDescent="0.25">
      <c r="A72" s="179" t="s">
        <v>212</v>
      </c>
      <c r="B72" s="159">
        <v>147900</v>
      </c>
      <c r="C72" s="163">
        <v>115900</v>
      </c>
      <c r="D72" s="163">
        <v>125900</v>
      </c>
      <c r="E72" s="163" t="s">
        <v>138</v>
      </c>
      <c r="F72" s="163" t="s">
        <v>138</v>
      </c>
      <c r="G72" s="163" t="s">
        <v>138</v>
      </c>
      <c r="H72" s="163">
        <v>95900</v>
      </c>
      <c r="I72" s="163">
        <v>90900</v>
      </c>
      <c r="J72" s="163">
        <v>80900</v>
      </c>
      <c r="K72" s="163">
        <v>0</v>
      </c>
      <c r="L72" s="159" t="s">
        <v>149</v>
      </c>
      <c r="M72" s="163" t="s">
        <v>138</v>
      </c>
      <c r="N72" t="s">
        <v>138</v>
      </c>
    </row>
    <row r="73" spans="1:14" ht="14.25" x14ac:dyDescent="0.2">
      <c r="A73" s="179" t="s">
        <v>213</v>
      </c>
      <c r="B73" s="156">
        <v>147900</v>
      </c>
      <c r="C73" s="220">
        <v>115900</v>
      </c>
      <c r="D73" s="220">
        <v>125900</v>
      </c>
      <c r="E73" s="220" t="s">
        <v>138</v>
      </c>
      <c r="F73" s="220" t="s">
        <v>138</v>
      </c>
      <c r="G73" s="220" t="s">
        <v>138</v>
      </c>
      <c r="H73" s="220">
        <v>95900</v>
      </c>
      <c r="I73" s="220">
        <v>90900</v>
      </c>
      <c r="J73" s="220">
        <v>80900</v>
      </c>
      <c r="K73" s="220">
        <v>0</v>
      </c>
      <c r="L73" s="231" t="s">
        <v>149</v>
      </c>
      <c r="M73" s="156" t="s">
        <v>138</v>
      </c>
      <c r="N73" s="156" t="s">
        <v>138</v>
      </c>
    </row>
    <row r="74" spans="1:14" ht="14.25" x14ac:dyDescent="0.2">
      <c r="A74" s="179" t="s">
        <v>214</v>
      </c>
      <c r="B74" s="160">
        <v>246900</v>
      </c>
      <c r="C74" s="220">
        <v>194900</v>
      </c>
      <c r="D74" s="220">
        <v>204900</v>
      </c>
      <c r="E74" s="220" t="s">
        <v>138</v>
      </c>
      <c r="F74" s="220" t="s">
        <v>138</v>
      </c>
      <c r="G74" s="220" t="s">
        <v>138</v>
      </c>
      <c r="H74" s="220">
        <v>174900</v>
      </c>
      <c r="I74" s="220">
        <v>169900</v>
      </c>
      <c r="J74" s="220">
        <v>159900</v>
      </c>
      <c r="K74" s="220">
        <v>0</v>
      </c>
      <c r="L74" s="231" t="s">
        <v>144</v>
      </c>
      <c r="M74" s="156" t="s">
        <v>138</v>
      </c>
      <c r="N74" s="156" t="s">
        <v>138</v>
      </c>
    </row>
    <row r="75" spans="1:14" ht="14.25" x14ac:dyDescent="0.2">
      <c r="A75" s="179" t="s">
        <v>215</v>
      </c>
      <c r="B75" s="159">
        <v>315900</v>
      </c>
      <c r="C75" s="163">
        <v>249900</v>
      </c>
      <c r="D75" s="163">
        <v>259900</v>
      </c>
      <c r="E75" s="163" t="s">
        <v>138</v>
      </c>
      <c r="F75" s="163" t="s">
        <v>138</v>
      </c>
      <c r="G75" s="163" t="s">
        <v>138</v>
      </c>
      <c r="H75" s="163">
        <v>229900</v>
      </c>
      <c r="I75" s="163">
        <v>224900</v>
      </c>
      <c r="J75" s="163">
        <v>214900</v>
      </c>
      <c r="K75" s="163">
        <v>19900</v>
      </c>
      <c r="L75" s="159" t="s">
        <v>144</v>
      </c>
      <c r="M75" s="159" t="s">
        <v>138</v>
      </c>
      <c r="N75" s="156" t="s">
        <v>138</v>
      </c>
    </row>
    <row r="76" spans="1:14" ht="14.25" x14ac:dyDescent="0.2">
      <c r="A76" s="179" t="s">
        <v>216</v>
      </c>
      <c r="B76" s="156">
        <v>315900</v>
      </c>
      <c r="C76" s="220">
        <v>249900</v>
      </c>
      <c r="D76" s="220">
        <v>259900</v>
      </c>
      <c r="E76" s="220" t="s">
        <v>138</v>
      </c>
      <c r="F76" s="220" t="s">
        <v>138</v>
      </c>
      <c r="G76" s="220" t="s">
        <v>138</v>
      </c>
      <c r="H76" s="220">
        <v>229900</v>
      </c>
      <c r="I76" s="220">
        <v>224900</v>
      </c>
      <c r="J76" s="220">
        <v>214900</v>
      </c>
      <c r="K76" s="220">
        <v>19900</v>
      </c>
      <c r="L76" s="231" t="s">
        <v>144</v>
      </c>
      <c r="M76" s="156" t="s">
        <v>138</v>
      </c>
      <c r="N76" s="156" t="s">
        <v>138</v>
      </c>
    </row>
    <row r="77" spans="1:14" ht="14.25" x14ac:dyDescent="0.2">
      <c r="A77" s="179" t="s">
        <v>217</v>
      </c>
      <c r="B77" s="159">
        <v>331900</v>
      </c>
      <c r="C77" s="163">
        <v>262900</v>
      </c>
      <c r="D77" s="163">
        <v>272900</v>
      </c>
      <c r="E77" s="163" t="s">
        <v>138</v>
      </c>
      <c r="F77" s="163" t="s">
        <v>138</v>
      </c>
      <c r="G77" s="163" t="s">
        <v>138</v>
      </c>
      <c r="H77" s="163">
        <v>242900</v>
      </c>
      <c r="I77" s="163">
        <v>237900</v>
      </c>
      <c r="J77" s="163">
        <v>227900</v>
      </c>
      <c r="K77" s="163">
        <v>32900</v>
      </c>
      <c r="L77" s="159" t="s">
        <v>144</v>
      </c>
      <c r="M77" s="159" t="s">
        <v>138</v>
      </c>
      <c r="N77" s="156" t="s">
        <v>138</v>
      </c>
    </row>
    <row r="78" spans="1:14" ht="14.25" x14ac:dyDescent="0.2">
      <c r="A78" s="179" t="s">
        <v>218</v>
      </c>
      <c r="B78" s="156">
        <v>463900</v>
      </c>
      <c r="C78" s="220">
        <v>367900</v>
      </c>
      <c r="D78" s="220">
        <v>377900</v>
      </c>
      <c r="E78" s="220" t="s">
        <v>138</v>
      </c>
      <c r="F78" s="220" t="s">
        <v>138</v>
      </c>
      <c r="G78" s="220" t="s">
        <v>138</v>
      </c>
      <c r="H78" s="220">
        <v>347900</v>
      </c>
      <c r="I78" s="220">
        <v>342900</v>
      </c>
      <c r="J78" s="220">
        <v>332900</v>
      </c>
      <c r="K78" s="220">
        <v>137900</v>
      </c>
      <c r="L78" s="231" t="s">
        <v>144</v>
      </c>
      <c r="M78" s="156" t="s">
        <v>138</v>
      </c>
      <c r="N78" s="156" t="s">
        <v>138</v>
      </c>
    </row>
    <row r="79" spans="1:14" ht="14.25" x14ac:dyDescent="0.2">
      <c r="A79" s="179" t="s">
        <v>219</v>
      </c>
      <c r="B79" s="156">
        <v>463900</v>
      </c>
      <c r="C79" s="220">
        <v>367900</v>
      </c>
      <c r="D79" s="220">
        <v>377900</v>
      </c>
      <c r="E79" s="220" t="s">
        <v>138</v>
      </c>
      <c r="F79" s="220" t="s">
        <v>138</v>
      </c>
      <c r="G79" s="220" t="s">
        <v>138</v>
      </c>
      <c r="H79" s="220">
        <v>347900</v>
      </c>
      <c r="I79" s="220">
        <v>342900</v>
      </c>
      <c r="J79" s="220">
        <v>332900</v>
      </c>
      <c r="K79" s="220">
        <v>137900</v>
      </c>
      <c r="L79" s="231" t="s">
        <v>144</v>
      </c>
      <c r="M79" s="156" t="s">
        <v>138</v>
      </c>
      <c r="N79" s="156" t="s">
        <v>138</v>
      </c>
    </row>
    <row r="80" spans="1:14" ht="14.25" x14ac:dyDescent="0.2">
      <c r="A80" s="179" t="s">
        <v>220</v>
      </c>
      <c r="B80" s="160">
        <v>531900</v>
      </c>
      <c r="C80" s="220">
        <v>423900</v>
      </c>
      <c r="D80" s="220">
        <v>433900</v>
      </c>
      <c r="E80" s="220" t="s">
        <v>138</v>
      </c>
      <c r="F80" s="220" t="s">
        <v>138</v>
      </c>
      <c r="G80" s="220" t="s">
        <v>138</v>
      </c>
      <c r="H80" s="220">
        <v>403900</v>
      </c>
      <c r="I80" s="220">
        <v>398900</v>
      </c>
      <c r="J80" s="220">
        <v>388900</v>
      </c>
      <c r="K80" s="220">
        <v>193900</v>
      </c>
      <c r="L80" s="231" t="s">
        <v>144</v>
      </c>
      <c r="M80" s="156" t="s">
        <v>138</v>
      </c>
      <c r="N80" s="156" t="s">
        <v>138</v>
      </c>
    </row>
    <row r="81" spans="1:14" ht="14.25" x14ac:dyDescent="0.2">
      <c r="A81" s="179" t="s">
        <v>221</v>
      </c>
      <c r="B81" s="156">
        <v>408900</v>
      </c>
      <c r="C81" s="220">
        <v>324900</v>
      </c>
      <c r="D81" s="220">
        <v>334900</v>
      </c>
      <c r="E81" s="220" t="s">
        <v>138</v>
      </c>
      <c r="F81" s="220" t="s">
        <v>138</v>
      </c>
      <c r="G81" s="220" t="s">
        <v>138</v>
      </c>
      <c r="H81" s="220">
        <v>304900</v>
      </c>
      <c r="I81" s="220">
        <v>299900</v>
      </c>
      <c r="J81" s="220">
        <v>289900</v>
      </c>
      <c r="K81" s="220">
        <v>94900</v>
      </c>
      <c r="L81" s="231" t="s">
        <v>144</v>
      </c>
      <c r="M81" s="156" t="s">
        <v>138</v>
      </c>
      <c r="N81" s="156" t="s">
        <v>138</v>
      </c>
    </row>
    <row r="82" spans="1:14" ht="14.25" x14ac:dyDescent="0.2">
      <c r="A82" s="179" t="s">
        <v>222</v>
      </c>
      <c r="B82" s="156">
        <v>58900</v>
      </c>
      <c r="C82" s="220" t="s">
        <v>138</v>
      </c>
      <c r="D82" s="220" t="s">
        <v>138</v>
      </c>
      <c r="E82" s="220">
        <v>41900</v>
      </c>
      <c r="F82" s="220">
        <v>31900</v>
      </c>
      <c r="G82" s="220">
        <v>21900</v>
      </c>
      <c r="H82" s="220" t="s">
        <v>138</v>
      </c>
      <c r="I82" s="220" t="s">
        <v>138</v>
      </c>
      <c r="J82" s="220" t="s">
        <v>138</v>
      </c>
      <c r="K82" s="220" t="s">
        <v>138</v>
      </c>
      <c r="L82" s="231" t="s">
        <v>146</v>
      </c>
      <c r="M82" s="156" t="s">
        <v>138</v>
      </c>
      <c r="N82" s="156" t="s">
        <v>138</v>
      </c>
    </row>
    <row r="83" spans="1:14" ht="14.25" x14ac:dyDescent="0.2">
      <c r="A83" s="179" t="s">
        <v>223</v>
      </c>
      <c r="B83" s="156">
        <v>99900</v>
      </c>
      <c r="C83" s="220" t="s">
        <v>138</v>
      </c>
      <c r="D83" s="220" t="s">
        <v>138</v>
      </c>
      <c r="E83" s="220">
        <v>74900</v>
      </c>
      <c r="F83" s="220">
        <v>64900</v>
      </c>
      <c r="G83" s="220">
        <v>54900</v>
      </c>
      <c r="H83" s="220" t="s">
        <v>138</v>
      </c>
      <c r="I83" s="220" t="s">
        <v>138</v>
      </c>
      <c r="J83" s="220" t="s">
        <v>138</v>
      </c>
      <c r="K83" s="220" t="s">
        <v>138</v>
      </c>
      <c r="L83" s="231" t="s">
        <v>149</v>
      </c>
      <c r="M83" s="156" t="s">
        <v>138</v>
      </c>
      <c r="N83" s="156" t="s">
        <v>138</v>
      </c>
    </row>
    <row r="84" spans="1:14" ht="14.25" x14ac:dyDescent="0.2">
      <c r="A84" s="179" t="s">
        <v>224</v>
      </c>
      <c r="B84" s="156">
        <v>402900</v>
      </c>
      <c r="C84" s="220" t="s">
        <v>138</v>
      </c>
      <c r="D84" s="220" t="s">
        <v>138</v>
      </c>
      <c r="E84" s="220">
        <v>317900</v>
      </c>
      <c r="F84" s="220">
        <v>307900</v>
      </c>
      <c r="G84" s="220">
        <v>297900</v>
      </c>
      <c r="H84" s="220" t="s">
        <v>138</v>
      </c>
      <c r="I84" s="220" t="s">
        <v>138</v>
      </c>
      <c r="J84" s="220" t="s">
        <v>138</v>
      </c>
      <c r="K84" s="220" t="s">
        <v>138</v>
      </c>
      <c r="L84" s="231" t="s">
        <v>144</v>
      </c>
      <c r="M84" s="156" t="s">
        <v>138</v>
      </c>
      <c r="N84" s="156" t="s">
        <v>138</v>
      </c>
    </row>
    <row r="85" spans="1:14" ht="14.25" x14ac:dyDescent="0.2">
      <c r="A85" s="179" t="s">
        <v>225</v>
      </c>
      <c r="B85" s="156">
        <v>218900</v>
      </c>
      <c r="C85" s="220" t="s">
        <v>138</v>
      </c>
      <c r="D85" s="220" t="s">
        <v>138</v>
      </c>
      <c r="E85" s="220">
        <v>169900</v>
      </c>
      <c r="F85" s="220">
        <v>159900</v>
      </c>
      <c r="G85" s="220">
        <v>149900</v>
      </c>
      <c r="H85" s="220" t="s">
        <v>138</v>
      </c>
      <c r="I85" s="220" t="s">
        <v>138</v>
      </c>
      <c r="J85" s="220" t="s">
        <v>138</v>
      </c>
      <c r="K85" s="220" t="s">
        <v>138</v>
      </c>
      <c r="L85" s="231" t="s">
        <v>144</v>
      </c>
      <c r="M85" s="156" t="s">
        <v>138</v>
      </c>
      <c r="N85" s="156" t="s">
        <v>138</v>
      </c>
    </row>
    <row r="86" spans="1:14" ht="14.25" x14ac:dyDescent="0.2">
      <c r="A86" s="179" t="s">
        <v>226</v>
      </c>
      <c r="B86" s="160">
        <v>534900</v>
      </c>
      <c r="C86" s="220" t="s">
        <v>138</v>
      </c>
      <c r="D86" s="220" t="s">
        <v>138</v>
      </c>
      <c r="E86" s="220">
        <v>422900</v>
      </c>
      <c r="F86" s="220">
        <v>412900</v>
      </c>
      <c r="G86" s="220">
        <v>402900</v>
      </c>
      <c r="H86" s="220" t="s">
        <v>138</v>
      </c>
      <c r="I86" s="220" t="s">
        <v>138</v>
      </c>
      <c r="J86" s="220" t="s">
        <v>138</v>
      </c>
      <c r="K86" s="220" t="s">
        <v>138</v>
      </c>
      <c r="L86" s="232" t="s">
        <v>144</v>
      </c>
      <c r="M86" s="156" t="s">
        <v>138</v>
      </c>
      <c r="N86" s="156" t="s">
        <v>138</v>
      </c>
    </row>
    <row r="87" spans="1:14" ht="14.25" x14ac:dyDescent="0.2">
      <c r="A87" s="179" t="s">
        <v>227</v>
      </c>
      <c r="B87" s="159">
        <v>94900</v>
      </c>
      <c r="C87" s="163">
        <v>72900</v>
      </c>
      <c r="D87" s="163">
        <v>77900</v>
      </c>
      <c r="E87" s="163" t="s">
        <v>138</v>
      </c>
      <c r="F87" s="163" t="s">
        <v>138</v>
      </c>
      <c r="G87" s="163" t="s">
        <v>138</v>
      </c>
      <c r="H87" s="163">
        <v>52900</v>
      </c>
      <c r="I87" s="163">
        <v>47900</v>
      </c>
      <c r="J87" s="163">
        <v>37900</v>
      </c>
      <c r="K87" s="163">
        <v>0</v>
      </c>
      <c r="L87" s="159" t="s">
        <v>146</v>
      </c>
      <c r="M87" s="159" t="s">
        <v>138</v>
      </c>
      <c r="N87" s="156" t="s">
        <v>138</v>
      </c>
    </row>
    <row r="88" spans="1:14" x14ac:dyDescent="0.25">
      <c r="A88" s="179" t="s">
        <v>228</v>
      </c>
      <c r="B88" s="159">
        <v>462900</v>
      </c>
      <c r="C88" s="163">
        <v>367900</v>
      </c>
      <c r="D88" s="163">
        <v>377900</v>
      </c>
      <c r="E88" s="163" t="s">
        <v>138</v>
      </c>
      <c r="F88" s="163" t="s">
        <v>138</v>
      </c>
      <c r="G88" s="163" t="s">
        <v>138</v>
      </c>
      <c r="H88" s="163">
        <v>347900</v>
      </c>
      <c r="I88" s="163">
        <v>342900</v>
      </c>
      <c r="J88" s="163">
        <v>332900</v>
      </c>
      <c r="K88" s="163">
        <v>137900</v>
      </c>
      <c r="L88" s="159" t="s">
        <v>144</v>
      </c>
      <c r="M88" s="163" t="s">
        <v>138</v>
      </c>
      <c r="N88" t="s">
        <v>138</v>
      </c>
    </row>
    <row r="89" spans="1:14" ht="14.25" x14ac:dyDescent="0.2">
      <c r="A89" s="179" t="s">
        <v>229</v>
      </c>
      <c r="B89" s="159">
        <v>462900</v>
      </c>
      <c r="C89" s="163">
        <v>367900</v>
      </c>
      <c r="D89" s="163">
        <v>377900</v>
      </c>
      <c r="E89" s="163" t="s">
        <v>138</v>
      </c>
      <c r="F89" s="163" t="s">
        <v>138</v>
      </c>
      <c r="G89" s="163" t="s">
        <v>138</v>
      </c>
      <c r="H89" s="163">
        <v>347900</v>
      </c>
      <c r="I89" s="163">
        <v>342900</v>
      </c>
      <c r="J89" s="163">
        <v>332900</v>
      </c>
      <c r="K89" s="163">
        <v>137900</v>
      </c>
      <c r="L89" s="159" t="s">
        <v>144</v>
      </c>
      <c r="M89" s="159" t="s">
        <v>138</v>
      </c>
      <c r="N89" s="156" t="s">
        <v>138</v>
      </c>
    </row>
    <row r="90" spans="1:14" ht="14.25" x14ac:dyDescent="0.2">
      <c r="A90" s="179" t="s">
        <v>230</v>
      </c>
      <c r="B90" s="159">
        <v>718900</v>
      </c>
      <c r="C90" s="163">
        <v>572900</v>
      </c>
      <c r="D90" s="163">
        <v>582900</v>
      </c>
      <c r="E90" s="163" t="s">
        <v>138</v>
      </c>
      <c r="F90" s="163" t="s">
        <v>138</v>
      </c>
      <c r="G90" s="163" t="s">
        <v>138</v>
      </c>
      <c r="H90" s="163">
        <v>552900</v>
      </c>
      <c r="I90" s="163">
        <v>547900</v>
      </c>
      <c r="J90" s="163">
        <v>537900</v>
      </c>
      <c r="K90" s="163">
        <v>342900</v>
      </c>
      <c r="L90" s="159" t="s">
        <v>144</v>
      </c>
      <c r="M90" s="159" t="s">
        <v>138</v>
      </c>
      <c r="N90" s="156" t="s">
        <v>138</v>
      </c>
    </row>
    <row r="91" spans="1:14" ht="14.25" x14ac:dyDescent="0.2">
      <c r="A91" s="179" t="s">
        <v>231</v>
      </c>
      <c r="B91" s="159">
        <v>718900</v>
      </c>
      <c r="C91" s="163">
        <v>572900</v>
      </c>
      <c r="D91" s="163">
        <v>582900</v>
      </c>
      <c r="E91" s="163" t="s">
        <v>138</v>
      </c>
      <c r="F91" s="163" t="s">
        <v>138</v>
      </c>
      <c r="G91" s="163" t="s">
        <v>138</v>
      </c>
      <c r="H91" s="163">
        <v>552900</v>
      </c>
      <c r="I91" s="163">
        <v>547900</v>
      </c>
      <c r="J91" s="163">
        <v>537900</v>
      </c>
      <c r="K91" s="163">
        <v>342900</v>
      </c>
      <c r="L91" s="159" t="s">
        <v>144</v>
      </c>
      <c r="M91" s="159" t="s">
        <v>138</v>
      </c>
      <c r="N91" s="156" t="s">
        <v>138</v>
      </c>
    </row>
    <row r="92" spans="1:14" ht="14.25" x14ac:dyDescent="0.2">
      <c r="A92" s="179" t="s">
        <v>232</v>
      </c>
      <c r="B92" s="160">
        <v>528900</v>
      </c>
      <c r="C92" s="220">
        <v>420900</v>
      </c>
      <c r="D92" s="220">
        <v>430900</v>
      </c>
      <c r="E92" s="220" t="s">
        <v>138</v>
      </c>
      <c r="F92" s="220" t="s">
        <v>138</v>
      </c>
      <c r="G92" s="220" t="s">
        <v>138</v>
      </c>
      <c r="H92" s="220">
        <v>400900</v>
      </c>
      <c r="I92" s="220">
        <v>395900</v>
      </c>
      <c r="J92" s="220">
        <v>385900</v>
      </c>
      <c r="K92" s="220">
        <v>190900</v>
      </c>
      <c r="L92" s="231" t="s">
        <v>144</v>
      </c>
      <c r="M92" s="156" t="s">
        <v>138</v>
      </c>
      <c r="N92" s="156" t="s">
        <v>138</v>
      </c>
    </row>
    <row r="93" spans="1:14" ht="14.25" x14ac:dyDescent="0.2">
      <c r="A93" s="179" t="s">
        <v>233</v>
      </c>
      <c r="B93" s="159">
        <v>175900</v>
      </c>
      <c r="C93" s="163">
        <v>138900</v>
      </c>
      <c r="D93" s="163">
        <v>148900</v>
      </c>
      <c r="E93" s="163" t="s">
        <v>138</v>
      </c>
      <c r="F93" s="163" t="s">
        <v>138</v>
      </c>
      <c r="G93" s="163" t="s">
        <v>138</v>
      </c>
      <c r="H93" s="163">
        <v>118900</v>
      </c>
      <c r="I93" s="163">
        <v>113900</v>
      </c>
      <c r="J93" s="163">
        <v>103900</v>
      </c>
      <c r="K93" s="163">
        <v>0</v>
      </c>
      <c r="L93" s="159" t="s">
        <v>149</v>
      </c>
      <c r="M93" s="159" t="s">
        <v>138</v>
      </c>
      <c r="N93" s="156" t="s">
        <v>138</v>
      </c>
    </row>
    <row r="94" spans="1:14" ht="14.25" x14ac:dyDescent="0.2">
      <c r="A94" s="179" t="s">
        <v>234</v>
      </c>
      <c r="B94" s="159">
        <v>16900</v>
      </c>
      <c r="C94" s="163" t="s">
        <v>138</v>
      </c>
      <c r="D94" s="163" t="s">
        <v>138</v>
      </c>
      <c r="E94" s="163">
        <v>9900</v>
      </c>
      <c r="F94" s="163">
        <v>0</v>
      </c>
      <c r="G94" s="163">
        <v>0</v>
      </c>
      <c r="H94" s="163" t="s">
        <v>138</v>
      </c>
      <c r="I94" s="163" t="s">
        <v>138</v>
      </c>
      <c r="J94" s="163" t="s">
        <v>138</v>
      </c>
      <c r="K94" s="163" t="s">
        <v>138</v>
      </c>
      <c r="L94" s="159" t="s">
        <v>158</v>
      </c>
      <c r="M94" s="159" t="s">
        <v>138</v>
      </c>
      <c r="N94" s="156" t="s">
        <v>138</v>
      </c>
    </row>
    <row r="95" spans="1:14" ht="14.25" x14ac:dyDescent="0.2">
      <c r="A95" s="179" t="s">
        <v>235</v>
      </c>
      <c r="B95" s="156">
        <v>56900</v>
      </c>
      <c r="C95" s="220" t="s">
        <v>138</v>
      </c>
      <c r="D95" s="220" t="s">
        <v>138</v>
      </c>
      <c r="E95" s="220">
        <v>40900</v>
      </c>
      <c r="F95" s="220">
        <v>30900</v>
      </c>
      <c r="G95" s="220">
        <v>20900</v>
      </c>
      <c r="H95" s="220" t="s">
        <v>138</v>
      </c>
      <c r="I95" s="220" t="s">
        <v>138</v>
      </c>
      <c r="J95" s="220" t="s">
        <v>138</v>
      </c>
      <c r="K95" s="220" t="s">
        <v>138</v>
      </c>
      <c r="L95" s="231" t="s">
        <v>146</v>
      </c>
      <c r="M95" s="156" t="s">
        <v>138</v>
      </c>
      <c r="N95" s="156" t="s">
        <v>138</v>
      </c>
    </row>
    <row r="96" spans="1:14" ht="14.25" x14ac:dyDescent="0.2">
      <c r="A96" s="179" t="s">
        <v>236</v>
      </c>
      <c r="B96" s="159">
        <v>208900</v>
      </c>
      <c r="C96" s="163">
        <v>164900</v>
      </c>
      <c r="D96" s="163">
        <v>174900</v>
      </c>
      <c r="E96" s="163" t="s">
        <v>138</v>
      </c>
      <c r="F96" s="163" t="s">
        <v>138</v>
      </c>
      <c r="G96" s="163" t="s">
        <v>138</v>
      </c>
      <c r="H96" s="163">
        <v>144900</v>
      </c>
      <c r="I96" s="163">
        <v>139900</v>
      </c>
      <c r="J96" s="163">
        <v>129900</v>
      </c>
      <c r="K96" s="163">
        <v>0</v>
      </c>
      <c r="L96" s="159" t="s">
        <v>144</v>
      </c>
      <c r="M96" s="159" t="s">
        <v>138</v>
      </c>
      <c r="N96" s="156" t="s">
        <v>138</v>
      </c>
    </row>
    <row r="97" spans="1:14" ht="14.25" x14ac:dyDescent="0.2">
      <c r="A97" s="179" t="s">
        <v>237</v>
      </c>
      <c r="B97" s="159">
        <v>296900</v>
      </c>
      <c r="C97" s="163">
        <v>234900</v>
      </c>
      <c r="D97" s="163">
        <v>244900</v>
      </c>
      <c r="E97" s="163" t="s">
        <v>138</v>
      </c>
      <c r="F97" s="163" t="s">
        <v>138</v>
      </c>
      <c r="G97" s="163" t="s">
        <v>138</v>
      </c>
      <c r="H97" s="163">
        <v>214900</v>
      </c>
      <c r="I97" s="163">
        <v>209900</v>
      </c>
      <c r="J97" s="163">
        <v>199900</v>
      </c>
      <c r="K97" s="163">
        <v>4900</v>
      </c>
      <c r="L97" s="159" t="s">
        <v>144</v>
      </c>
      <c r="M97" s="159" t="s">
        <v>138</v>
      </c>
      <c r="N97" s="156" t="s">
        <v>138</v>
      </c>
    </row>
    <row r="98" spans="1:14" ht="14.25" x14ac:dyDescent="0.2">
      <c r="A98" s="179" t="s">
        <v>238</v>
      </c>
      <c r="B98" s="156">
        <v>61900</v>
      </c>
      <c r="C98" s="220">
        <v>46900</v>
      </c>
      <c r="D98" s="220">
        <v>51900</v>
      </c>
      <c r="E98" s="220" t="s">
        <v>138</v>
      </c>
      <c r="F98" s="220" t="s">
        <v>138</v>
      </c>
      <c r="G98" s="220" t="s">
        <v>138</v>
      </c>
      <c r="H98" s="220">
        <v>26900</v>
      </c>
      <c r="I98" s="220">
        <v>21900</v>
      </c>
      <c r="J98" s="220">
        <v>11900</v>
      </c>
      <c r="K98" s="220">
        <v>0</v>
      </c>
      <c r="L98" s="231" t="s">
        <v>146</v>
      </c>
      <c r="M98" s="156" t="s">
        <v>138</v>
      </c>
      <c r="N98" s="156" t="s">
        <v>138</v>
      </c>
    </row>
    <row r="99" spans="1:14" ht="14.25" x14ac:dyDescent="0.2">
      <c r="A99" s="179" t="s">
        <v>239</v>
      </c>
      <c r="B99" s="159">
        <v>73900</v>
      </c>
      <c r="C99" s="163">
        <v>56900</v>
      </c>
      <c r="D99" s="163">
        <v>61900</v>
      </c>
      <c r="E99" s="163" t="s">
        <v>138</v>
      </c>
      <c r="F99" s="163" t="s">
        <v>138</v>
      </c>
      <c r="G99" s="163" t="s">
        <v>138</v>
      </c>
      <c r="H99" s="163">
        <v>36900</v>
      </c>
      <c r="I99" s="163">
        <v>31900</v>
      </c>
      <c r="J99" s="163">
        <v>21900</v>
      </c>
      <c r="K99" s="163">
        <v>0</v>
      </c>
      <c r="L99" s="159" t="s">
        <v>146</v>
      </c>
      <c r="M99" s="159" t="s">
        <v>138</v>
      </c>
      <c r="N99" s="156" t="s">
        <v>138</v>
      </c>
    </row>
    <row r="100" spans="1:14" ht="14.25" x14ac:dyDescent="0.2">
      <c r="A100" s="179" t="s">
        <v>240</v>
      </c>
      <c r="B100" s="159">
        <v>73900</v>
      </c>
      <c r="C100" s="163">
        <v>56900</v>
      </c>
      <c r="D100" s="163">
        <v>61900</v>
      </c>
      <c r="E100" s="163" t="s">
        <v>138</v>
      </c>
      <c r="F100" s="163" t="s">
        <v>138</v>
      </c>
      <c r="G100" s="163" t="s">
        <v>138</v>
      </c>
      <c r="H100" s="163">
        <v>36900</v>
      </c>
      <c r="I100" s="163">
        <v>31900</v>
      </c>
      <c r="J100" s="163">
        <v>21900</v>
      </c>
      <c r="K100" s="163">
        <v>0</v>
      </c>
      <c r="L100" s="159" t="s">
        <v>146</v>
      </c>
      <c r="M100" s="159" t="s">
        <v>138</v>
      </c>
      <c r="N100" s="156" t="s">
        <v>138</v>
      </c>
    </row>
    <row r="101" spans="1:14" ht="14.25" x14ac:dyDescent="0.2">
      <c r="A101" s="179" t="s">
        <v>241</v>
      </c>
      <c r="B101" s="159">
        <v>142900</v>
      </c>
      <c r="C101" s="163">
        <v>111900</v>
      </c>
      <c r="D101" s="163">
        <v>121900</v>
      </c>
      <c r="E101" s="163" t="s">
        <v>138</v>
      </c>
      <c r="F101" s="163" t="s">
        <v>138</v>
      </c>
      <c r="G101" s="163" t="s">
        <v>138</v>
      </c>
      <c r="H101" s="163">
        <v>91900</v>
      </c>
      <c r="I101" s="163">
        <v>86900</v>
      </c>
      <c r="J101" s="163">
        <v>76900</v>
      </c>
      <c r="K101" s="163">
        <v>0</v>
      </c>
      <c r="L101" s="159" t="s">
        <v>149</v>
      </c>
      <c r="M101" s="159" t="s">
        <v>138</v>
      </c>
      <c r="N101" s="156" t="s">
        <v>138</v>
      </c>
    </row>
    <row r="102" spans="1:14" x14ac:dyDescent="0.25">
      <c r="A102" s="179" t="s">
        <v>242</v>
      </c>
      <c r="B102" s="159">
        <v>142900</v>
      </c>
      <c r="C102" s="163">
        <v>111900</v>
      </c>
      <c r="D102" s="163">
        <v>121900</v>
      </c>
      <c r="E102" s="163" t="s">
        <v>138</v>
      </c>
      <c r="F102" s="163" t="s">
        <v>138</v>
      </c>
      <c r="G102" s="163" t="s">
        <v>138</v>
      </c>
      <c r="H102" s="163">
        <v>91900</v>
      </c>
      <c r="I102" s="163">
        <v>86900</v>
      </c>
      <c r="J102" s="163">
        <v>76900</v>
      </c>
      <c r="K102" s="163">
        <v>0</v>
      </c>
      <c r="L102" s="159" t="s">
        <v>149</v>
      </c>
      <c r="M102" s="163" t="s">
        <v>138</v>
      </c>
      <c r="N102" t="s">
        <v>138</v>
      </c>
    </row>
    <row r="103" spans="1:14" ht="14.25" x14ac:dyDescent="0.2">
      <c r="A103" s="179" t="s">
        <v>243</v>
      </c>
      <c r="B103" s="160">
        <v>166900</v>
      </c>
      <c r="C103" s="220">
        <v>131900</v>
      </c>
      <c r="D103" s="220">
        <v>141900</v>
      </c>
      <c r="E103" s="220" t="s">
        <v>138</v>
      </c>
      <c r="F103" s="220" t="s">
        <v>138</v>
      </c>
      <c r="G103" s="220" t="s">
        <v>138</v>
      </c>
      <c r="H103" s="220">
        <v>111900</v>
      </c>
      <c r="I103" s="220">
        <v>106900</v>
      </c>
      <c r="J103" s="220">
        <v>96900</v>
      </c>
      <c r="K103" s="220">
        <v>0</v>
      </c>
      <c r="L103" s="231" t="s">
        <v>149</v>
      </c>
      <c r="M103" s="156" t="s">
        <v>138</v>
      </c>
      <c r="N103" s="156" t="s">
        <v>138</v>
      </c>
    </row>
    <row r="104" spans="1:14" ht="14.25" x14ac:dyDescent="0.2">
      <c r="A104" s="179" t="s">
        <v>244</v>
      </c>
      <c r="B104" s="156">
        <v>29900</v>
      </c>
      <c r="C104" s="220" t="s">
        <v>138</v>
      </c>
      <c r="D104" s="220" t="s">
        <v>138</v>
      </c>
      <c r="E104" s="220">
        <v>19990</v>
      </c>
      <c r="F104" s="220">
        <v>16990</v>
      </c>
      <c r="G104" s="220">
        <v>14990</v>
      </c>
      <c r="H104" s="220" t="s">
        <v>138</v>
      </c>
      <c r="I104" s="220" t="s">
        <v>138</v>
      </c>
      <c r="J104" s="220" t="s">
        <v>138</v>
      </c>
      <c r="K104" s="220" t="s">
        <v>138</v>
      </c>
      <c r="L104" s="231" t="s">
        <v>158</v>
      </c>
      <c r="M104" s="156" t="s">
        <v>138</v>
      </c>
      <c r="N104" s="156" t="s">
        <v>138</v>
      </c>
    </row>
    <row r="105" spans="1:14" ht="14.25" x14ac:dyDescent="0.2">
      <c r="A105" s="179" t="s">
        <v>245</v>
      </c>
      <c r="B105" s="156">
        <v>11900</v>
      </c>
      <c r="C105" s="220" t="s">
        <v>138</v>
      </c>
      <c r="D105" s="220" t="s">
        <v>138</v>
      </c>
      <c r="E105" s="220">
        <v>8900</v>
      </c>
      <c r="F105" s="220">
        <v>2900</v>
      </c>
      <c r="G105" s="220">
        <v>0</v>
      </c>
      <c r="H105" s="220" t="s">
        <v>138</v>
      </c>
      <c r="I105" s="220" t="s">
        <v>138</v>
      </c>
      <c r="J105" s="220" t="s">
        <v>138</v>
      </c>
      <c r="K105" s="220" t="s">
        <v>138</v>
      </c>
      <c r="L105" s="232" t="s">
        <v>158</v>
      </c>
      <c r="M105" s="156" t="s">
        <v>138</v>
      </c>
      <c r="N105" s="156" t="s">
        <v>138</v>
      </c>
    </row>
  </sheetData>
  <autoFilter ref="A2:N57" xr:uid="{00000000-0009-0000-0000-000002000000}">
    <sortState xmlns:xlrd2="http://schemas.microsoft.com/office/spreadsheetml/2017/richdata2" ref="A3:N113">
      <sortCondition ref="A2:A57"/>
    </sortState>
  </autoFilter>
  <sortState xmlns:xlrd2="http://schemas.microsoft.com/office/spreadsheetml/2017/richdata2" ref="A4:R51">
    <sortCondition ref="A2"/>
  </sortState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E14"/>
  <sheetViews>
    <sheetView showGridLines="0" workbookViewId="0">
      <selection activeCell="A8" sqref="A8"/>
    </sheetView>
  </sheetViews>
  <sheetFormatPr defaultColWidth="9.140625" defaultRowHeight="14.25" x14ac:dyDescent="0.2"/>
  <cols>
    <col min="1" max="1" width="47.85546875" style="1" bestFit="1" customWidth="1"/>
    <col min="2" max="2" width="85.42578125" style="1" bestFit="1" customWidth="1"/>
    <col min="3" max="3" width="32" style="33" bestFit="1" customWidth="1"/>
    <col min="4" max="4" width="35.85546875" style="1" bestFit="1" customWidth="1"/>
    <col min="5" max="5" width="12.42578125" style="1" customWidth="1"/>
    <col min="6" max="6" width="54.5703125" style="1" bestFit="1" customWidth="1"/>
    <col min="7" max="16384" width="9.140625" style="1"/>
  </cols>
  <sheetData>
    <row r="1" spans="1:5" x14ac:dyDescent="0.2">
      <c r="A1" s="35" t="s">
        <v>246</v>
      </c>
      <c r="B1" s="35" t="s">
        <v>247</v>
      </c>
      <c r="C1" s="35" t="s">
        <v>248</v>
      </c>
      <c r="D1" s="35" t="s">
        <v>249</v>
      </c>
      <c r="E1" s="35" t="s">
        <v>250</v>
      </c>
    </row>
    <row r="2" spans="1:5" x14ac:dyDescent="0.2">
      <c r="A2" s="170" t="s">
        <v>251</v>
      </c>
      <c r="B2" s="170" t="s">
        <v>158</v>
      </c>
      <c r="C2" s="170" t="s">
        <v>158</v>
      </c>
      <c r="D2" s="170" t="s">
        <v>158</v>
      </c>
      <c r="E2" s="170">
        <v>0</v>
      </c>
    </row>
    <row r="3" spans="1:5" x14ac:dyDescent="0.2">
      <c r="A3" s="170" t="s">
        <v>252</v>
      </c>
      <c r="B3" s="170" t="s">
        <v>158</v>
      </c>
      <c r="C3" s="170" t="s">
        <v>158</v>
      </c>
      <c r="D3" s="170" t="s">
        <v>158</v>
      </c>
      <c r="E3" s="170">
        <v>0</v>
      </c>
    </row>
    <row r="4" spans="1:5" x14ac:dyDescent="0.2">
      <c r="A4" s="170" t="s">
        <v>253</v>
      </c>
      <c r="B4" s="170" t="s">
        <v>158</v>
      </c>
      <c r="C4" s="170" t="s">
        <v>158</v>
      </c>
      <c r="D4" s="170" t="s">
        <v>158</v>
      </c>
      <c r="E4" s="170">
        <v>0</v>
      </c>
    </row>
    <row r="6" spans="1:5" x14ac:dyDescent="0.2">
      <c r="C6" s="1"/>
    </row>
    <row r="7" spans="1:5" x14ac:dyDescent="0.2">
      <c r="C7" s="1"/>
    </row>
    <row r="8" spans="1:5" x14ac:dyDescent="0.2">
      <c r="C8" s="1"/>
    </row>
    <row r="9" spans="1:5" x14ac:dyDescent="0.2">
      <c r="C9" s="1"/>
    </row>
    <row r="10" spans="1:5" x14ac:dyDescent="0.2">
      <c r="C10" s="1"/>
    </row>
    <row r="11" spans="1:5" x14ac:dyDescent="0.2">
      <c r="C11" s="1"/>
    </row>
    <row r="12" spans="1:5" x14ac:dyDescent="0.2">
      <c r="C12" s="1"/>
    </row>
    <row r="13" spans="1:5" x14ac:dyDescent="0.2">
      <c r="C13" s="1"/>
    </row>
    <row r="14" spans="1:5" x14ac:dyDescent="0.2">
      <c r="C14" s="1"/>
    </row>
  </sheetData>
  <autoFilter ref="A1:D4" xr:uid="{00000000-0009-0000-0000-000003000000}"/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B97"/>
  <sheetViews>
    <sheetView showGridLines="0" zoomScale="80" zoomScaleNormal="80" workbookViewId="0"/>
  </sheetViews>
  <sheetFormatPr defaultColWidth="9.140625" defaultRowHeight="14.25" x14ac:dyDescent="0.2"/>
  <cols>
    <col min="1" max="1" width="92.140625" style="1" bestFit="1" customWidth="1"/>
    <col min="2" max="2" width="105.85546875" style="1" customWidth="1"/>
    <col min="3" max="16384" width="9.140625" style="1"/>
  </cols>
  <sheetData>
    <row r="1" spans="1:2" x14ac:dyDescent="0.2">
      <c r="A1" s="35" t="s">
        <v>254</v>
      </c>
      <c r="B1" s="35" t="s">
        <v>247</v>
      </c>
    </row>
    <row r="2" spans="1:2" x14ac:dyDescent="0.2">
      <c r="A2" s="31" t="s">
        <v>125</v>
      </c>
      <c r="B2" s="31" t="s">
        <v>125</v>
      </c>
    </row>
    <row r="3" spans="1:2" x14ac:dyDescent="0.2">
      <c r="A3" s="31" t="s">
        <v>126</v>
      </c>
      <c r="B3" s="31" t="s">
        <v>126</v>
      </c>
    </row>
    <row r="4" spans="1:2" x14ac:dyDescent="0.2">
      <c r="A4" s="31" t="s">
        <v>255</v>
      </c>
      <c r="B4" s="31" t="s">
        <v>125</v>
      </c>
    </row>
    <row r="5" spans="1:2" x14ac:dyDescent="0.2">
      <c r="A5" s="31" t="s">
        <v>256</v>
      </c>
      <c r="B5" s="31" t="s">
        <v>125</v>
      </c>
    </row>
    <row r="6" spans="1:2" x14ac:dyDescent="0.2">
      <c r="A6" s="31" t="s">
        <v>257</v>
      </c>
      <c r="B6" s="31" t="s">
        <v>125</v>
      </c>
    </row>
    <row r="7" spans="1:2" x14ac:dyDescent="0.2">
      <c r="A7" s="31" t="s">
        <v>258</v>
      </c>
      <c r="B7" s="31" t="s">
        <v>125</v>
      </c>
    </row>
    <row r="8" spans="1:2" x14ac:dyDescent="0.2">
      <c r="A8" s="31" t="s">
        <v>259</v>
      </c>
      <c r="B8" s="31" t="s">
        <v>125</v>
      </c>
    </row>
    <row r="9" spans="1:2" x14ac:dyDescent="0.2">
      <c r="A9" s="31" t="s">
        <v>260</v>
      </c>
      <c r="B9" s="31" t="s">
        <v>125</v>
      </c>
    </row>
    <row r="10" spans="1:2" x14ac:dyDescent="0.2">
      <c r="A10" s="31" t="s">
        <v>261</v>
      </c>
      <c r="B10" s="31" t="s">
        <v>125</v>
      </c>
    </row>
    <row r="11" spans="1:2" x14ac:dyDescent="0.2">
      <c r="A11" s="31" t="s">
        <v>262</v>
      </c>
      <c r="B11" s="31" t="s">
        <v>125</v>
      </c>
    </row>
    <row r="12" spans="1:2" x14ac:dyDescent="0.2">
      <c r="A12" s="31" t="s">
        <v>263</v>
      </c>
      <c r="B12" s="31" t="s">
        <v>125</v>
      </c>
    </row>
    <row r="13" spans="1:2" x14ac:dyDescent="0.2">
      <c r="A13" s="31" t="s">
        <v>264</v>
      </c>
      <c r="B13" s="31" t="s">
        <v>125</v>
      </c>
    </row>
    <row r="14" spans="1:2" x14ac:dyDescent="0.2">
      <c r="A14" s="31" t="s">
        <v>265</v>
      </c>
      <c r="B14" s="31" t="s">
        <v>125</v>
      </c>
    </row>
    <row r="15" spans="1:2" x14ac:dyDescent="0.2">
      <c r="A15" s="31" t="s">
        <v>266</v>
      </c>
      <c r="B15" s="31" t="s">
        <v>125</v>
      </c>
    </row>
    <row r="16" spans="1:2" x14ac:dyDescent="0.2">
      <c r="A16" s="31" t="s">
        <v>267</v>
      </c>
      <c r="B16" s="31" t="s">
        <v>125</v>
      </c>
    </row>
    <row r="17" spans="1:2" x14ac:dyDescent="0.2">
      <c r="A17" s="31" t="s">
        <v>268</v>
      </c>
      <c r="B17" s="31" t="s">
        <v>125</v>
      </c>
    </row>
    <row r="18" spans="1:2" x14ac:dyDescent="0.2">
      <c r="A18" s="31" t="s">
        <v>269</v>
      </c>
      <c r="B18" s="31" t="s">
        <v>125</v>
      </c>
    </row>
    <row r="19" spans="1:2" x14ac:dyDescent="0.2">
      <c r="A19" s="31" t="s">
        <v>270</v>
      </c>
      <c r="B19" s="31" t="s">
        <v>125</v>
      </c>
    </row>
    <row r="20" spans="1:2" x14ac:dyDescent="0.2">
      <c r="A20" s="31" t="s">
        <v>271</v>
      </c>
      <c r="B20" s="31" t="s">
        <v>125</v>
      </c>
    </row>
    <row r="21" spans="1:2" x14ac:dyDescent="0.2">
      <c r="A21" s="31" t="s">
        <v>272</v>
      </c>
      <c r="B21" s="31" t="s">
        <v>125</v>
      </c>
    </row>
    <row r="22" spans="1:2" x14ac:dyDescent="0.2">
      <c r="A22" s="31" t="s">
        <v>273</v>
      </c>
      <c r="B22" s="31" t="s">
        <v>125</v>
      </c>
    </row>
    <row r="23" spans="1:2" x14ac:dyDescent="0.2">
      <c r="A23" s="31" t="s">
        <v>274</v>
      </c>
      <c r="B23" s="31" t="s">
        <v>125</v>
      </c>
    </row>
    <row r="24" spans="1:2" x14ac:dyDescent="0.2">
      <c r="A24" s="31" t="s">
        <v>275</v>
      </c>
      <c r="B24" s="31" t="s">
        <v>125</v>
      </c>
    </row>
    <row r="25" spans="1:2" x14ac:dyDescent="0.2">
      <c r="A25" s="31" t="s">
        <v>276</v>
      </c>
      <c r="B25" s="31" t="s">
        <v>125</v>
      </c>
    </row>
    <row r="26" spans="1:2" x14ac:dyDescent="0.2">
      <c r="A26" s="31" t="s">
        <v>277</v>
      </c>
      <c r="B26" s="31" t="s">
        <v>125</v>
      </c>
    </row>
    <row r="27" spans="1:2" x14ac:dyDescent="0.2">
      <c r="A27" s="31" t="s">
        <v>278</v>
      </c>
      <c r="B27" s="31" t="s">
        <v>125</v>
      </c>
    </row>
    <row r="28" spans="1:2" x14ac:dyDescent="0.2">
      <c r="A28" s="31" t="s">
        <v>279</v>
      </c>
      <c r="B28" s="31" t="s">
        <v>125</v>
      </c>
    </row>
    <row r="29" spans="1:2" x14ac:dyDescent="0.2">
      <c r="A29" s="31" t="s">
        <v>280</v>
      </c>
      <c r="B29" s="31" t="s">
        <v>125</v>
      </c>
    </row>
    <row r="30" spans="1:2" x14ac:dyDescent="0.2">
      <c r="A30" s="31" t="s">
        <v>281</v>
      </c>
      <c r="B30" s="31" t="s">
        <v>125</v>
      </c>
    </row>
    <row r="31" spans="1:2" x14ac:dyDescent="0.2">
      <c r="A31" s="31" t="s">
        <v>282</v>
      </c>
      <c r="B31" s="31" t="s">
        <v>125</v>
      </c>
    </row>
    <row r="32" spans="1:2" x14ac:dyDescent="0.2">
      <c r="A32" s="31" t="s">
        <v>283</v>
      </c>
      <c r="B32" s="31" t="s">
        <v>125</v>
      </c>
    </row>
    <row r="33" spans="1:2" x14ac:dyDescent="0.2">
      <c r="A33" s="31" t="s">
        <v>284</v>
      </c>
      <c r="B33" s="31" t="s">
        <v>125</v>
      </c>
    </row>
    <row r="34" spans="1:2" x14ac:dyDescent="0.2">
      <c r="A34" s="109" t="s">
        <v>285</v>
      </c>
      <c r="B34" s="31" t="s">
        <v>125</v>
      </c>
    </row>
    <row r="35" spans="1:2" x14ac:dyDescent="0.2">
      <c r="A35" s="109" t="s">
        <v>286</v>
      </c>
      <c r="B35" s="31" t="s">
        <v>125</v>
      </c>
    </row>
    <row r="36" spans="1:2" x14ac:dyDescent="0.2">
      <c r="A36" s="109" t="s">
        <v>287</v>
      </c>
      <c r="B36" s="31" t="s">
        <v>125</v>
      </c>
    </row>
    <row r="37" spans="1:2" x14ac:dyDescent="0.2">
      <c r="A37" s="109" t="s">
        <v>288</v>
      </c>
      <c r="B37" s="31" t="s">
        <v>125</v>
      </c>
    </row>
    <row r="38" spans="1:2" x14ac:dyDescent="0.2">
      <c r="A38" s="109" t="s">
        <v>289</v>
      </c>
      <c r="B38" s="31" t="s">
        <v>125</v>
      </c>
    </row>
    <row r="39" spans="1:2" x14ac:dyDescent="0.2">
      <c r="A39" s="109" t="s">
        <v>290</v>
      </c>
      <c r="B39" s="31" t="s">
        <v>125</v>
      </c>
    </row>
    <row r="40" spans="1:2" x14ac:dyDescent="0.2">
      <c r="A40" s="109" t="s">
        <v>291</v>
      </c>
      <c r="B40" s="31" t="s">
        <v>125</v>
      </c>
    </row>
    <row r="41" spans="1:2" x14ac:dyDescent="0.2">
      <c r="A41" s="109" t="s">
        <v>292</v>
      </c>
      <c r="B41" s="31" t="s">
        <v>125</v>
      </c>
    </row>
    <row r="42" spans="1:2" x14ac:dyDescent="0.2">
      <c r="A42" s="31" t="s">
        <v>293</v>
      </c>
      <c r="B42" s="31" t="s">
        <v>125</v>
      </c>
    </row>
    <row r="43" spans="1:2" x14ac:dyDescent="0.2">
      <c r="A43" s="31" t="s">
        <v>294</v>
      </c>
      <c r="B43" s="31" t="s">
        <v>125</v>
      </c>
    </row>
    <row r="44" spans="1:2" x14ac:dyDescent="0.2">
      <c r="A44" s="31" t="s">
        <v>295</v>
      </c>
      <c r="B44" s="31" t="s">
        <v>125</v>
      </c>
    </row>
    <row r="45" spans="1:2" x14ac:dyDescent="0.2">
      <c r="A45" s="31" t="s">
        <v>296</v>
      </c>
      <c r="B45" s="31" t="s">
        <v>125</v>
      </c>
    </row>
    <row r="46" spans="1:2" x14ac:dyDescent="0.2">
      <c r="A46" s="109" t="s">
        <v>297</v>
      </c>
      <c r="B46" s="31" t="s">
        <v>125</v>
      </c>
    </row>
    <row r="47" spans="1:2" x14ac:dyDescent="0.2">
      <c r="A47" s="109" t="s">
        <v>298</v>
      </c>
      <c r="B47" s="31" t="s">
        <v>125</v>
      </c>
    </row>
    <row r="48" spans="1:2" x14ac:dyDescent="0.2">
      <c r="A48" s="31" t="s">
        <v>299</v>
      </c>
      <c r="B48" s="31" t="s">
        <v>125</v>
      </c>
    </row>
    <row r="49" spans="1:2" x14ac:dyDescent="0.2">
      <c r="A49" s="31" t="s">
        <v>300</v>
      </c>
      <c r="B49" s="31" t="s">
        <v>125</v>
      </c>
    </row>
    <row r="50" spans="1:2" x14ac:dyDescent="0.2">
      <c r="A50" s="31" t="s">
        <v>301</v>
      </c>
      <c r="B50" s="31" t="s">
        <v>125</v>
      </c>
    </row>
    <row r="51" spans="1:2" x14ac:dyDescent="0.2">
      <c r="A51" s="31" t="s">
        <v>302</v>
      </c>
      <c r="B51" s="31" t="s">
        <v>125</v>
      </c>
    </row>
    <row r="52" spans="1:2" x14ac:dyDescent="0.2">
      <c r="A52" s="109" t="s">
        <v>303</v>
      </c>
      <c r="B52" s="31" t="s">
        <v>125</v>
      </c>
    </row>
    <row r="53" spans="1:2" x14ac:dyDescent="0.2">
      <c r="A53" s="109" t="s">
        <v>304</v>
      </c>
      <c r="B53" s="31" t="s">
        <v>125</v>
      </c>
    </row>
    <row r="54" spans="1:2" x14ac:dyDescent="0.2">
      <c r="A54" s="109" t="s">
        <v>305</v>
      </c>
      <c r="B54" s="31" t="s">
        <v>125</v>
      </c>
    </row>
    <row r="55" spans="1:2" x14ac:dyDescent="0.2">
      <c r="A55" s="109" t="s">
        <v>306</v>
      </c>
      <c r="B55" s="31" t="s">
        <v>125</v>
      </c>
    </row>
    <row r="56" spans="1:2" x14ac:dyDescent="0.2">
      <c r="A56" s="109" t="s">
        <v>307</v>
      </c>
      <c r="B56" s="31" t="s">
        <v>125</v>
      </c>
    </row>
    <row r="57" spans="1:2" x14ac:dyDescent="0.2">
      <c r="A57" s="109" t="s">
        <v>308</v>
      </c>
      <c r="B57" s="31" t="s">
        <v>125</v>
      </c>
    </row>
    <row r="58" spans="1:2" x14ac:dyDescent="0.2">
      <c r="A58" s="109" t="s">
        <v>309</v>
      </c>
      <c r="B58" s="31" t="s">
        <v>125</v>
      </c>
    </row>
    <row r="59" spans="1:2" x14ac:dyDescent="0.2">
      <c r="A59" s="109" t="s">
        <v>310</v>
      </c>
      <c r="B59" s="31" t="s">
        <v>125</v>
      </c>
    </row>
    <row r="60" spans="1:2" x14ac:dyDescent="0.2">
      <c r="A60" s="109" t="s">
        <v>311</v>
      </c>
      <c r="B60" s="31" t="s">
        <v>125</v>
      </c>
    </row>
    <row r="61" spans="1:2" x14ac:dyDescent="0.2">
      <c r="A61" s="109" t="s">
        <v>312</v>
      </c>
      <c r="B61" s="31" t="s">
        <v>125</v>
      </c>
    </row>
    <row r="62" spans="1:2" x14ac:dyDescent="0.2">
      <c r="A62" s="31" t="s">
        <v>313</v>
      </c>
      <c r="B62" s="31" t="s">
        <v>125</v>
      </c>
    </row>
    <row r="63" spans="1:2" x14ac:dyDescent="0.2">
      <c r="A63" s="31" t="s">
        <v>314</v>
      </c>
      <c r="B63" s="31" t="s">
        <v>125</v>
      </c>
    </row>
    <row r="64" spans="1:2" x14ac:dyDescent="0.2">
      <c r="A64" s="31" t="s">
        <v>315</v>
      </c>
      <c r="B64" s="31" t="s">
        <v>125</v>
      </c>
    </row>
    <row r="65" spans="1:2" x14ac:dyDescent="0.2">
      <c r="A65" s="31" t="s">
        <v>316</v>
      </c>
      <c r="B65" s="31" t="s">
        <v>125</v>
      </c>
    </row>
    <row r="66" spans="1:2" x14ac:dyDescent="0.2">
      <c r="A66" s="31" t="s">
        <v>317</v>
      </c>
      <c r="B66" s="31" t="s">
        <v>125</v>
      </c>
    </row>
    <row r="67" spans="1:2" x14ac:dyDescent="0.2">
      <c r="A67" s="31" t="s">
        <v>318</v>
      </c>
      <c r="B67" s="31" t="s">
        <v>125</v>
      </c>
    </row>
    <row r="68" spans="1:2" x14ac:dyDescent="0.2">
      <c r="A68" s="31" t="s">
        <v>319</v>
      </c>
      <c r="B68" s="31" t="s">
        <v>125</v>
      </c>
    </row>
    <row r="69" spans="1:2" x14ac:dyDescent="0.2">
      <c r="A69" s="31" t="s">
        <v>320</v>
      </c>
      <c r="B69" s="31" t="s">
        <v>125</v>
      </c>
    </row>
    <row r="70" spans="1:2" x14ac:dyDescent="0.2">
      <c r="A70" s="31" t="s">
        <v>321</v>
      </c>
      <c r="B70" s="31" t="s">
        <v>125</v>
      </c>
    </row>
    <row r="71" spans="1:2" x14ac:dyDescent="0.2">
      <c r="A71" s="31" t="s">
        <v>322</v>
      </c>
      <c r="B71" s="31" t="s">
        <v>125</v>
      </c>
    </row>
    <row r="72" spans="1:2" x14ac:dyDescent="0.2">
      <c r="A72" s="31" t="s">
        <v>323</v>
      </c>
      <c r="B72" s="31" t="s">
        <v>125</v>
      </c>
    </row>
    <row r="73" spans="1:2" x14ac:dyDescent="0.2">
      <c r="A73" s="31" t="s">
        <v>324</v>
      </c>
      <c r="B73" s="31" t="s">
        <v>125</v>
      </c>
    </row>
    <row r="74" spans="1:2" x14ac:dyDescent="0.2">
      <c r="A74" s="31" t="s">
        <v>325</v>
      </c>
      <c r="B74" s="31" t="s">
        <v>125</v>
      </c>
    </row>
    <row r="75" spans="1:2" x14ac:dyDescent="0.2">
      <c r="A75" s="31" t="s">
        <v>326</v>
      </c>
      <c r="B75" s="31" t="s">
        <v>125</v>
      </c>
    </row>
    <row r="76" spans="1:2" x14ac:dyDescent="0.2">
      <c r="A76" s="31" t="s">
        <v>327</v>
      </c>
      <c r="B76" s="31" t="s">
        <v>125</v>
      </c>
    </row>
    <row r="77" spans="1:2" x14ac:dyDescent="0.2">
      <c r="A77" s="31" t="s">
        <v>328</v>
      </c>
      <c r="B77" s="31" t="s">
        <v>125</v>
      </c>
    </row>
    <row r="78" spans="1:2" x14ac:dyDescent="0.2">
      <c r="A78" s="31" t="s">
        <v>329</v>
      </c>
      <c r="B78" s="31" t="s">
        <v>125</v>
      </c>
    </row>
    <row r="79" spans="1:2" x14ac:dyDescent="0.2">
      <c r="A79" s="31" t="s">
        <v>330</v>
      </c>
      <c r="B79" s="31" t="s">
        <v>125</v>
      </c>
    </row>
    <row r="80" spans="1:2" x14ac:dyDescent="0.2">
      <c r="A80" s="31" t="s">
        <v>331</v>
      </c>
      <c r="B80" s="31" t="s">
        <v>125</v>
      </c>
    </row>
    <row r="81" spans="1:2" x14ac:dyDescent="0.2">
      <c r="A81" s="31" t="s">
        <v>332</v>
      </c>
      <c r="B81" s="31" t="s">
        <v>125</v>
      </c>
    </row>
    <row r="82" spans="1:2" x14ac:dyDescent="0.2">
      <c r="A82" s="31" t="s">
        <v>333</v>
      </c>
      <c r="B82" s="31" t="s">
        <v>125</v>
      </c>
    </row>
    <row r="83" spans="1:2" x14ac:dyDescent="0.2">
      <c r="A83" s="31" t="s">
        <v>334</v>
      </c>
      <c r="B83" s="31" t="s">
        <v>125</v>
      </c>
    </row>
    <row r="84" spans="1:2" x14ac:dyDescent="0.2">
      <c r="A84" s="31" t="s">
        <v>335</v>
      </c>
      <c r="B84" s="31" t="s">
        <v>125</v>
      </c>
    </row>
    <row r="85" spans="1:2" x14ac:dyDescent="0.2">
      <c r="A85" s="31" t="s">
        <v>336</v>
      </c>
      <c r="B85" s="31" t="s">
        <v>125</v>
      </c>
    </row>
    <row r="86" spans="1:2" x14ac:dyDescent="0.2">
      <c r="A86" s="31" t="s">
        <v>337</v>
      </c>
      <c r="B86" s="31" t="s">
        <v>125</v>
      </c>
    </row>
    <row r="87" spans="1:2" x14ac:dyDescent="0.2">
      <c r="A87" s="31" t="s">
        <v>338</v>
      </c>
      <c r="B87" s="31" t="s">
        <v>125</v>
      </c>
    </row>
    <row r="88" spans="1:2" x14ac:dyDescent="0.2">
      <c r="A88" s="31" t="s">
        <v>339</v>
      </c>
      <c r="B88" s="31" t="s">
        <v>125</v>
      </c>
    </row>
    <row r="89" spans="1:2" x14ac:dyDescent="0.2">
      <c r="A89" s="31" t="s">
        <v>340</v>
      </c>
      <c r="B89" s="31" t="s">
        <v>125</v>
      </c>
    </row>
    <row r="90" spans="1:2" x14ac:dyDescent="0.2">
      <c r="A90" s="31" t="s">
        <v>341</v>
      </c>
      <c r="B90" s="31" t="s">
        <v>125</v>
      </c>
    </row>
    <row r="91" spans="1:2" x14ac:dyDescent="0.2">
      <c r="A91" s="31" t="s">
        <v>342</v>
      </c>
      <c r="B91" s="31" t="s">
        <v>125</v>
      </c>
    </row>
    <row r="92" spans="1:2" x14ac:dyDescent="0.2">
      <c r="A92" s="31" t="s">
        <v>343</v>
      </c>
      <c r="B92" s="31" t="s">
        <v>125</v>
      </c>
    </row>
    <row r="93" spans="1:2" x14ac:dyDescent="0.2">
      <c r="A93" s="31" t="s">
        <v>344</v>
      </c>
      <c r="B93" s="31" t="s">
        <v>125</v>
      </c>
    </row>
    <row r="94" spans="1:2" x14ac:dyDescent="0.2">
      <c r="A94" s="31" t="s">
        <v>345</v>
      </c>
      <c r="B94" s="31" t="s">
        <v>125</v>
      </c>
    </row>
    <row r="95" spans="1:2" x14ac:dyDescent="0.2">
      <c r="A95" s="31" t="s">
        <v>346</v>
      </c>
      <c r="B95" s="31" t="s">
        <v>125</v>
      </c>
    </row>
    <row r="96" spans="1:2" x14ac:dyDescent="0.2">
      <c r="A96" s="31" t="s">
        <v>347</v>
      </c>
      <c r="B96" s="31" t="s">
        <v>125</v>
      </c>
    </row>
    <row r="97" spans="1:2" x14ac:dyDescent="0.2">
      <c r="A97" s="31" t="s">
        <v>348</v>
      </c>
      <c r="B97" s="31" t="s">
        <v>125</v>
      </c>
    </row>
  </sheetData>
  <autoFilter ref="A1:B97" xr:uid="{00000000-0009-0000-0000-000004000000}"/>
  <pageMargins left="0.7" right="0.7" top="0.75" bottom="0.75" header="0.3" footer="0.3"/>
  <pageSetup paperSize="9" orientation="portrait" r:id="rId1"/>
  <headerFooter>
    <oddFooter>&amp;L&amp;1#&amp;"Calibri"&amp;7&amp;K000000C2 General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O66"/>
  <sheetViews>
    <sheetView showGridLines="0" workbookViewId="0">
      <selection sqref="A1:I1"/>
    </sheetView>
  </sheetViews>
  <sheetFormatPr defaultColWidth="0" defaultRowHeight="15" zeroHeight="1" x14ac:dyDescent="0.25"/>
  <cols>
    <col min="1" max="1" width="9.140625" customWidth="1"/>
    <col min="2" max="2" width="4.85546875" customWidth="1"/>
    <col min="3" max="3" width="21.85546875" customWidth="1"/>
    <col min="4" max="4" width="4.85546875" customWidth="1"/>
    <col min="5" max="5" width="21.85546875" customWidth="1"/>
    <col min="6" max="6" width="4.85546875" customWidth="1"/>
    <col min="7" max="7" width="21.85546875" customWidth="1"/>
    <col min="8" max="8" width="4.85546875" customWidth="1"/>
    <col min="9" max="9" width="20.140625" customWidth="1"/>
    <col min="10" max="10" width="13" customWidth="1"/>
    <col min="11" max="11" width="9.140625" hidden="1" customWidth="1"/>
    <col min="12" max="15" width="0" hidden="1" customWidth="1"/>
    <col min="16" max="16384" width="9.140625" hidden="1"/>
  </cols>
  <sheetData>
    <row r="1" spans="1:15" ht="19.5" x14ac:dyDescent="0.25">
      <c r="A1" s="333" t="s">
        <v>349</v>
      </c>
      <c r="B1" s="333"/>
      <c r="C1" s="333"/>
      <c r="D1" s="333"/>
      <c r="E1" s="333"/>
      <c r="F1" s="333"/>
      <c r="G1" s="333"/>
      <c r="H1" s="333"/>
      <c r="I1" s="333"/>
      <c r="J1" s="167">
        <f>Megrendelő!I1</f>
        <v>45371</v>
      </c>
      <c r="K1" s="54"/>
      <c r="L1" s="54"/>
      <c r="M1" s="58"/>
      <c r="N1" s="58"/>
      <c r="O1" s="59"/>
    </row>
    <row r="2" spans="1:15" ht="15.75" customHeight="1" x14ac:dyDescent="0.25">
      <c r="A2" s="344" t="s">
        <v>42</v>
      </c>
      <c r="B2" s="345"/>
      <c r="C2" s="345"/>
      <c r="D2" s="345"/>
      <c r="E2" s="345"/>
      <c r="F2" s="345"/>
      <c r="G2" s="345"/>
      <c r="H2" s="345"/>
      <c r="I2" s="345"/>
      <c r="J2" s="346"/>
      <c r="K2" s="55"/>
      <c r="L2" s="55"/>
      <c r="M2" s="60"/>
      <c r="N2" s="60"/>
      <c r="O2" s="60"/>
    </row>
    <row r="3" spans="1:15" ht="15.75" customHeight="1" x14ac:dyDescent="0.25">
      <c r="A3" s="64"/>
      <c r="B3" s="64"/>
      <c r="C3" s="65"/>
      <c r="D3" s="65"/>
      <c r="E3" s="64"/>
      <c r="F3" s="64"/>
      <c r="G3" s="65"/>
      <c r="H3" s="66"/>
      <c r="I3" s="67"/>
      <c r="J3" s="63"/>
      <c r="K3" s="55"/>
      <c r="L3" s="55"/>
      <c r="M3" s="55"/>
      <c r="N3" s="55"/>
      <c r="O3" s="55"/>
    </row>
    <row r="4" spans="1:15" ht="76.5" customHeight="1" x14ac:dyDescent="0.25">
      <c r="A4" s="347" t="s">
        <v>350</v>
      </c>
      <c r="B4" s="347"/>
      <c r="C4" s="347"/>
      <c r="D4" s="347"/>
      <c r="E4" s="347"/>
      <c r="F4" s="347"/>
      <c r="G4" s="347"/>
      <c r="H4" s="347"/>
      <c r="I4" s="347"/>
      <c r="J4" s="347"/>
      <c r="K4" s="61"/>
      <c r="L4" s="61"/>
      <c r="M4" s="55"/>
      <c r="N4" s="55"/>
      <c r="O4" s="55"/>
    </row>
    <row r="5" spans="1:15" ht="15.75" customHeight="1" thickBot="1" x14ac:dyDescent="0.3">
      <c r="B5" s="69"/>
      <c r="C5" s="69"/>
      <c r="D5" s="70"/>
      <c r="E5" s="56"/>
      <c r="F5" s="69"/>
      <c r="G5" s="69"/>
      <c r="H5" s="70"/>
      <c r="I5" s="56"/>
      <c r="J5" s="71"/>
      <c r="K5" s="55"/>
      <c r="L5" s="55"/>
      <c r="M5" s="55"/>
      <c r="N5" s="55"/>
      <c r="O5" s="55"/>
    </row>
    <row r="6" spans="1:15" ht="15.75" customHeight="1" thickBot="1" x14ac:dyDescent="0.3">
      <c r="A6" s="68"/>
      <c r="B6" s="336" t="s">
        <v>351</v>
      </c>
      <c r="C6" s="337"/>
      <c r="D6" s="337"/>
      <c r="E6" s="337"/>
      <c r="F6" s="337"/>
      <c r="G6" s="337"/>
      <c r="H6" s="337"/>
      <c r="I6" s="338"/>
      <c r="J6" s="72"/>
      <c r="K6" s="55"/>
      <c r="L6" s="55"/>
      <c r="M6" s="55"/>
      <c r="N6" s="55"/>
      <c r="O6" s="55"/>
    </row>
    <row r="7" spans="1:15" ht="15.75" thickBot="1" x14ac:dyDescent="0.3">
      <c r="A7" s="79"/>
      <c r="B7" s="334" t="s">
        <v>352</v>
      </c>
      <c r="C7" s="335"/>
      <c r="D7" s="335"/>
      <c r="E7" s="335"/>
      <c r="F7" s="339">
        <f>Megrendelő!C4</f>
        <v>0</v>
      </c>
      <c r="G7" s="340"/>
      <c r="H7" s="340"/>
      <c r="I7" s="341"/>
      <c r="J7" s="72"/>
      <c r="K7" s="55"/>
    </row>
    <row r="8" spans="1:15" ht="15.75" thickBot="1" x14ac:dyDescent="0.3">
      <c r="A8" s="79"/>
      <c r="B8" s="334" t="s">
        <v>353</v>
      </c>
      <c r="C8" s="335"/>
      <c r="D8" s="335"/>
      <c r="E8" s="348"/>
      <c r="F8" s="339"/>
      <c r="G8" s="340"/>
      <c r="H8" s="340"/>
      <c r="I8" s="341"/>
      <c r="J8" s="72"/>
      <c r="K8" s="55"/>
    </row>
    <row r="9" spans="1:15" ht="15.75" thickBot="1" x14ac:dyDescent="0.3">
      <c r="A9" s="79"/>
      <c r="B9" s="342" t="s">
        <v>354</v>
      </c>
      <c r="C9" s="343"/>
      <c r="D9" s="343"/>
      <c r="E9" s="343"/>
      <c r="F9" s="339">
        <f>Megrendelő!C9</f>
        <v>0</v>
      </c>
      <c r="G9" s="340"/>
      <c r="H9" s="340"/>
      <c r="I9" s="341"/>
      <c r="J9" s="72"/>
      <c r="K9" s="55"/>
    </row>
    <row r="10" spans="1:15" ht="15.75" thickBot="1" x14ac:dyDescent="0.3">
      <c r="A10" s="79"/>
      <c r="B10" s="342" t="s">
        <v>355</v>
      </c>
      <c r="C10" s="343"/>
      <c r="D10" s="343"/>
      <c r="E10" s="343"/>
      <c r="F10" s="339">
        <f>Megrendelő!C10</f>
        <v>0</v>
      </c>
      <c r="G10" s="340"/>
      <c r="H10" s="340"/>
      <c r="I10" s="341"/>
      <c r="J10" s="72"/>
      <c r="K10" s="55"/>
    </row>
    <row r="11" spans="1:15" ht="15.75" thickBot="1" x14ac:dyDescent="0.3">
      <c r="A11" s="80"/>
      <c r="B11" s="342" t="s">
        <v>356</v>
      </c>
      <c r="C11" s="343"/>
      <c r="D11" s="343"/>
      <c r="E11" s="343"/>
      <c r="F11" s="339">
        <f>Megrendelő!D6</f>
        <v>0</v>
      </c>
      <c r="G11" s="340"/>
      <c r="H11" s="340"/>
      <c r="I11" s="341"/>
      <c r="J11" s="73"/>
      <c r="K11" s="55"/>
    </row>
    <row r="12" spans="1:15" ht="15.75" thickBot="1" x14ac:dyDescent="0.3">
      <c r="B12" s="342" t="s">
        <v>357</v>
      </c>
      <c r="C12" s="343"/>
      <c r="D12" s="343"/>
      <c r="E12" s="364"/>
      <c r="F12" s="339">
        <f>Megrendelő!C6</f>
        <v>0</v>
      </c>
      <c r="G12" s="340"/>
      <c r="H12" s="340"/>
      <c r="I12" s="341"/>
      <c r="J12" s="73"/>
      <c r="K12" s="55"/>
    </row>
    <row r="13" spans="1:15" ht="15.75" thickBot="1" x14ac:dyDescent="0.3">
      <c r="B13" s="342" t="s">
        <v>358</v>
      </c>
      <c r="C13" s="343"/>
      <c r="D13" s="343"/>
      <c r="E13" s="364"/>
      <c r="F13" s="339">
        <f>Megrendelő!E6</f>
        <v>0</v>
      </c>
      <c r="G13" s="340"/>
      <c r="H13" s="340"/>
      <c r="I13" s="341"/>
      <c r="J13" s="73"/>
      <c r="K13" s="55"/>
    </row>
    <row r="14" spans="1:15" ht="15.75" thickBot="1" x14ac:dyDescent="0.3">
      <c r="B14" s="342" t="s">
        <v>359</v>
      </c>
      <c r="C14" s="343"/>
      <c r="D14" s="343"/>
      <c r="E14" s="364"/>
      <c r="F14" s="339">
        <f>Megrendelő!F6</f>
        <v>0</v>
      </c>
      <c r="G14" s="340"/>
      <c r="H14" s="340"/>
      <c r="I14" s="341"/>
      <c r="J14" s="73"/>
      <c r="K14" s="55"/>
    </row>
    <row r="15" spans="1:15" ht="15.75" thickBot="1" x14ac:dyDescent="0.3">
      <c r="B15" s="342" t="s">
        <v>360</v>
      </c>
      <c r="C15" s="343"/>
      <c r="D15" s="343"/>
      <c r="E15" s="364"/>
      <c r="F15" s="339">
        <f>Megrendelő!G6</f>
        <v>0</v>
      </c>
      <c r="G15" s="340"/>
      <c r="H15" s="340"/>
      <c r="I15" s="341"/>
      <c r="J15" s="73"/>
      <c r="K15" s="55"/>
    </row>
    <row r="16" spans="1:15" ht="15.75" thickBot="1" x14ac:dyDescent="0.3">
      <c r="B16" s="342" t="s">
        <v>361</v>
      </c>
      <c r="C16" s="343"/>
      <c r="D16" s="343"/>
      <c r="E16" s="364"/>
      <c r="F16" s="339"/>
      <c r="G16" s="340"/>
      <c r="H16" s="340"/>
      <c r="I16" s="341"/>
      <c r="J16" s="73"/>
      <c r="K16" s="55"/>
    </row>
    <row r="17" spans="1:11" x14ac:dyDescent="0.25">
      <c r="A17" s="68"/>
      <c r="B17" s="353" t="s">
        <v>362</v>
      </c>
      <c r="C17" s="354"/>
      <c r="D17" s="354"/>
      <c r="E17" s="354"/>
      <c r="F17" s="357"/>
      <c r="G17" s="358"/>
      <c r="H17" s="358"/>
      <c r="I17" s="359"/>
      <c r="J17" s="73"/>
      <c r="K17" s="55"/>
    </row>
    <row r="18" spans="1:11" ht="15.75" thickBot="1" x14ac:dyDescent="0.3">
      <c r="A18" s="68"/>
      <c r="B18" s="355"/>
      <c r="C18" s="356"/>
      <c r="D18" s="356"/>
      <c r="E18" s="356"/>
      <c r="F18" s="360"/>
      <c r="G18" s="361"/>
      <c r="H18" s="361"/>
      <c r="I18" s="362"/>
      <c r="J18" s="83"/>
      <c r="K18" s="55"/>
    </row>
    <row r="19" spans="1:11" x14ac:dyDescent="0.25">
      <c r="A19" s="68"/>
      <c r="B19" s="76"/>
      <c r="D19" s="77"/>
      <c r="E19" s="77"/>
      <c r="F19" s="75"/>
      <c r="G19" s="78"/>
      <c r="H19" s="51"/>
      <c r="J19" s="83"/>
    </row>
    <row r="20" spans="1:11" x14ac:dyDescent="0.25">
      <c r="A20" s="68"/>
      <c r="B20" s="82" t="s">
        <v>363</v>
      </c>
      <c r="C20" s="74"/>
      <c r="D20" s="81"/>
      <c r="E20" s="74"/>
      <c r="F20" s="52"/>
      <c r="G20" s="74"/>
      <c r="H20" s="74"/>
      <c r="I20" s="74"/>
      <c r="J20" s="83"/>
    </row>
    <row r="21" spans="1:11" x14ac:dyDescent="0.25">
      <c r="A21" s="48"/>
      <c r="B21" s="82" t="s">
        <v>364</v>
      </c>
      <c r="C21" s="82"/>
      <c r="D21" s="82"/>
      <c r="E21" s="82"/>
      <c r="F21" s="82"/>
      <c r="G21" s="82"/>
      <c r="H21" s="82"/>
      <c r="I21" s="82"/>
      <c r="J21" s="83"/>
    </row>
    <row r="22" spans="1:11" x14ac:dyDescent="0.25">
      <c r="A22" s="363"/>
      <c r="B22" s="363"/>
      <c r="C22" s="363"/>
      <c r="D22" s="363"/>
      <c r="E22" s="363"/>
      <c r="F22" s="363"/>
      <c r="G22" s="363"/>
      <c r="H22" s="49"/>
      <c r="I22" s="49"/>
      <c r="J22" s="83"/>
    </row>
    <row r="23" spans="1:11" x14ac:dyDescent="0.25">
      <c r="A23" s="48"/>
      <c r="B23" s="52"/>
      <c r="C23" s="80"/>
      <c r="D23" s="49"/>
      <c r="E23" s="49"/>
      <c r="F23" s="49"/>
      <c r="G23" s="49"/>
      <c r="H23" s="47"/>
      <c r="I23" s="80"/>
      <c r="J23" s="71"/>
    </row>
    <row r="24" spans="1:11" x14ac:dyDescent="0.25">
      <c r="A24" s="47"/>
      <c r="B24" s="95"/>
      <c r="C24" s="96"/>
      <c r="D24" s="97"/>
      <c r="E24" s="96"/>
      <c r="F24" s="97"/>
      <c r="G24" s="98"/>
      <c r="H24" s="49"/>
      <c r="I24" s="49"/>
      <c r="J24" s="83"/>
    </row>
    <row r="25" spans="1:11" ht="15.75" thickBot="1" x14ac:dyDescent="0.3">
      <c r="B25" s="85"/>
      <c r="C25" s="86"/>
      <c r="D25" s="85"/>
      <c r="E25" s="86"/>
      <c r="F25" s="85"/>
      <c r="G25" s="57"/>
      <c r="H25" s="50"/>
      <c r="I25" s="87"/>
      <c r="J25" s="83"/>
    </row>
    <row r="26" spans="1:11" ht="15.75" thickBot="1" x14ac:dyDescent="0.3">
      <c r="A26" s="68"/>
      <c r="B26" s="350" t="s">
        <v>365</v>
      </c>
      <c r="C26" s="351"/>
      <c r="D26" s="351"/>
      <c r="E26" s="351"/>
      <c r="F26" s="351"/>
      <c r="G26" s="351"/>
      <c r="H26" s="351"/>
      <c r="I26" s="352"/>
      <c r="J26" s="63"/>
    </row>
    <row r="27" spans="1:11" ht="15.75" thickBot="1" x14ac:dyDescent="0.3">
      <c r="A27" s="47"/>
      <c r="B27" s="89" t="s">
        <v>366</v>
      </c>
      <c r="C27" s="199" t="str">
        <f>IF(Megrendelő!B15="Számhordozás",Megrendelő!A15,"")</f>
        <v/>
      </c>
      <c r="D27" s="89" t="s">
        <v>367</v>
      </c>
      <c r="E27" s="199" t="str">
        <f>IF(Megrendelő!B43="Számhordozás",Megrendelő!A43,"")</f>
        <v/>
      </c>
      <c r="F27" s="89" t="s">
        <v>368</v>
      </c>
      <c r="G27" s="199" t="str">
        <f>IF(Megrendelő!B71="Számhordozás",Megrendelő!A71,"")</f>
        <v/>
      </c>
      <c r="H27" s="89" t="s">
        <v>369</v>
      </c>
      <c r="I27" s="200" t="str">
        <f>IF(Megrendelő!B99="Számhordozás",Megrendelő!A99,"")</f>
        <v/>
      </c>
      <c r="J27" s="55"/>
    </row>
    <row r="28" spans="1:11" ht="15.75" thickBot="1" x14ac:dyDescent="0.3">
      <c r="B28" s="89" t="s">
        <v>370</v>
      </c>
      <c r="C28" s="199" t="str">
        <f>IF(Megrendelő!B16="Számhordozás",Megrendelő!A16,"")</f>
        <v/>
      </c>
      <c r="D28" s="89" t="s">
        <v>371</v>
      </c>
      <c r="E28" s="199" t="str">
        <f>IF(Megrendelő!B44="Számhordozás",Megrendelő!A44,"")</f>
        <v/>
      </c>
      <c r="F28" s="89" t="s">
        <v>372</v>
      </c>
      <c r="G28" s="199" t="str">
        <f>IF(Megrendelő!B72="Számhordozás",Megrendelő!A72,"")</f>
        <v/>
      </c>
      <c r="H28" s="89" t="s">
        <v>373</v>
      </c>
      <c r="I28" s="200" t="str">
        <f>IF(Megrendelő!B100="Számhordozás",Megrendelő!A100,"")</f>
        <v/>
      </c>
      <c r="J28" s="63"/>
    </row>
    <row r="29" spans="1:11" ht="15.75" thickBot="1" x14ac:dyDescent="0.3">
      <c r="A29" s="68"/>
      <c r="B29" s="89" t="s">
        <v>374</v>
      </c>
      <c r="C29" s="199" t="str">
        <f>IF(Megrendelő!B17="Számhordozás",Megrendelő!A17,"")</f>
        <v/>
      </c>
      <c r="D29" s="89" t="s">
        <v>375</v>
      </c>
      <c r="E29" s="199" t="str">
        <f>IF(Megrendelő!B45="Számhordozás",Megrendelő!A45,"")</f>
        <v/>
      </c>
      <c r="F29" s="89" t="s">
        <v>376</v>
      </c>
      <c r="G29" s="199" t="str">
        <f>IF(Megrendelő!B73="Számhordozás",Megrendelő!A73,"")</f>
        <v/>
      </c>
      <c r="H29" s="89" t="s">
        <v>377</v>
      </c>
      <c r="I29" s="200" t="str">
        <f>IF(Megrendelő!B101="Számhordozás",Megrendelő!A101,"")</f>
        <v/>
      </c>
      <c r="J29" s="63"/>
    </row>
    <row r="30" spans="1:11" ht="15.75" thickBot="1" x14ac:dyDescent="0.3">
      <c r="A30" s="47"/>
      <c r="B30" s="89" t="s">
        <v>378</v>
      </c>
      <c r="C30" s="199" t="str">
        <f>IF(Megrendelő!B18="Számhordozás",Megrendelő!A18,"")</f>
        <v/>
      </c>
      <c r="D30" s="89" t="s">
        <v>379</v>
      </c>
      <c r="E30" s="199" t="str">
        <f>IF(Megrendelő!B46="Számhordozás",Megrendelő!A46,"")</f>
        <v/>
      </c>
      <c r="F30" s="89" t="s">
        <v>380</v>
      </c>
      <c r="G30" s="199" t="str">
        <f>IF(Megrendelő!B74="Számhordozás",Megrendelő!A74,"")</f>
        <v/>
      </c>
      <c r="H30" s="89" t="s">
        <v>381</v>
      </c>
      <c r="I30" s="200" t="str">
        <f>IF(Megrendelő!B102="Számhordozás",Megrendelő!A102,"")</f>
        <v/>
      </c>
      <c r="J30" s="55"/>
    </row>
    <row r="31" spans="1:11" ht="15.75" thickBot="1" x14ac:dyDescent="0.3">
      <c r="A31" s="47"/>
      <c r="B31" s="89" t="s">
        <v>382</v>
      </c>
      <c r="C31" s="199" t="str">
        <f>IF(Megrendelő!B19="Számhordozás",Megrendelő!A19,"")</f>
        <v/>
      </c>
      <c r="D31" s="89" t="s">
        <v>383</v>
      </c>
      <c r="E31" s="199" t="str">
        <f>IF(Megrendelő!B47="Számhordozás",Megrendelő!A47,"")</f>
        <v/>
      </c>
      <c r="F31" s="89" t="s">
        <v>384</v>
      </c>
      <c r="G31" s="199" t="str">
        <f>IF(Megrendelő!B75="Számhordozás",Megrendelő!A75,"")</f>
        <v/>
      </c>
      <c r="H31" s="89" t="s">
        <v>385</v>
      </c>
      <c r="I31" s="200" t="str">
        <f>IF(Megrendelő!B103="Számhordozás",Megrendelő!A103,"")</f>
        <v/>
      </c>
      <c r="J31" s="63"/>
    </row>
    <row r="32" spans="1:11" ht="15.75" thickBot="1" x14ac:dyDescent="0.3">
      <c r="B32" s="89" t="s">
        <v>386</v>
      </c>
      <c r="C32" s="199" t="str">
        <f>IF(Megrendelő!B20="Számhordozás",Megrendelő!A20,"")</f>
        <v/>
      </c>
      <c r="D32" s="89" t="s">
        <v>387</v>
      </c>
      <c r="E32" s="199" t="str">
        <f>IF(Megrendelő!B48="Számhordozás",Megrendelő!A48,"")</f>
        <v/>
      </c>
      <c r="F32" s="89" t="s">
        <v>388</v>
      </c>
      <c r="G32" s="199" t="str">
        <f>IF(Megrendelő!B76="Számhordozás",Megrendelő!A76,"")</f>
        <v/>
      </c>
      <c r="H32" s="89" t="s">
        <v>389</v>
      </c>
      <c r="I32" s="200" t="str">
        <f>IF(Megrendelő!B104="Számhordozás",Megrendelő!A104,"")</f>
        <v/>
      </c>
      <c r="J32" s="84"/>
    </row>
    <row r="33" spans="1:10" ht="15.75" thickBot="1" x14ac:dyDescent="0.3">
      <c r="A33" s="47"/>
      <c r="B33" s="89" t="s">
        <v>390</v>
      </c>
      <c r="C33" s="199" t="str">
        <f>IF(Megrendelő!B21="Számhordozás",Megrendelő!A21,"")</f>
        <v/>
      </c>
      <c r="D33" s="89" t="s">
        <v>391</v>
      </c>
      <c r="E33" s="199" t="str">
        <f>IF(Megrendelő!B49="Számhordozás",Megrendelő!A49,"")</f>
        <v/>
      </c>
      <c r="F33" s="89" t="s">
        <v>392</v>
      </c>
      <c r="G33" s="199" t="str">
        <f>IF(Megrendelő!B77="Számhordozás",Megrendelő!A77,"")</f>
        <v/>
      </c>
      <c r="H33" s="89" t="s">
        <v>393</v>
      </c>
      <c r="I33" s="200" t="str">
        <f>IF(Megrendelő!B105="Számhordozás",Megrendelő!A105,"")</f>
        <v/>
      </c>
      <c r="J33" s="55"/>
    </row>
    <row r="34" spans="1:10" ht="15.75" thickBot="1" x14ac:dyDescent="0.3">
      <c r="B34" s="89" t="s">
        <v>394</v>
      </c>
      <c r="C34" s="199" t="str">
        <f>IF(Megrendelő!B22="Számhordozás",Megrendelő!A22,"")</f>
        <v/>
      </c>
      <c r="D34" s="89" t="s">
        <v>395</v>
      </c>
      <c r="E34" s="199" t="str">
        <f>IF(Megrendelő!B50="Számhordozás",Megrendelő!A50,"")</f>
        <v/>
      </c>
      <c r="F34" s="89" t="s">
        <v>396</v>
      </c>
      <c r="G34" s="199" t="str">
        <f>IF(Megrendelő!B78="Számhordozás",Megrendelő!A78,"")</f>
        <v/>
      </c>
      <c r="H34" s="89" t="s">
        <v>397</v>
      </c>
      <c r="I34" s="200" t="str">
        <f>IF(Megrendelő!B106="Számhordozás",Megrendelő!A106,"")</f>
        <v/>
      </c>
      <c r="J34" s="63"/>
    </row>
    <row r="35" spans="1:10" ht="15.75" thickBot="1" x14ac:dyDescent="0.3">
      <c r="A35" s="68"/>
      <c r="B35" s="89" t="s">
        <v>398</v>
      </c>
      <c r="C35" s="199" t="str">
        <f>IF(Megrendelő!B23="Számhordozás",Megrendelő!A23,"")</f>
        <v/>
      </c>
      <c r="D35" s="89" t="s">
        <v>399</v>
      </c>
      <c r="E35" s="199" t="str">
        <f>IF(Megrendelő!B51="Számhordozás",Megrendelő!A51,"")</f>
        <v/>
      </c>
      <c r="F35" s="89" t="s">
        <v>400</v>
      </c>
      <c r="G35" s="199" t="str">
        <f>IF(Megrendelő!B79="Számhordozás",Megrendelő!A79,"")</f>
        <v/>
      </c>
      <c r="H35" s="89" t="s">
        <v>401</v>
      </c>
      <c r="I35" s="200" t="str">
        <f>IF(Megrendelő!B107="Számhordozás",Megrendelő!A107,"")</f>
        <v/>
      </c>
      <c r="J35" s="84"/>
    </row>
    <row r="36" spans="1:10" ht="15.75" thickBot="1" x14ac:dyDescent="0.3">
      <c r="A36" s="68"/>
      <c r="B36" s="89" t="s">
        <v>402</v>
      </c>
      <c r="C36" s="199" t="str">
        <f>IF(Megrendelő!B24="Számhordozás",Megrendelő!A24,"")</f>
        <v/>
      </c>
      <c r="D36" s="89" t="s">
        <v>403</v>
      </c>
      <c r="E36" s="199" t="str">
        <f>IF(Megrendelő!B52="Számhordozás",Megrendelő!A52,"")</f>
        <v/>
      </c>
      <c r="F36" s="89" t="s">
        <v>404</v>
      </c>
      <c r="G36" s="199" t="str">
        <f>IF(Megrendelő!B80="Számhordozás",Megrendelő!A80,"")</f>
        <v/>
      </c>
      <c r="H36" s="89" t="s">
        <v>405</v>
      </c>
      <c r="I36" s="200" t="str">
        <f>IF(Megrendelő!B108="Számhordozás",Megrendelő!A108,"")</f>
        <v/>
      </c>
      <c r="J36" s="84"/>
    </row>
    <row r="37" spans="1:10" ht="15.75" thickBot="1" x14ac:dyDescent="0.3">
      <c r="A37" s="68"/>
      <c r="B37" s="89" t="s">
        <v>406</v>
      </c>
      <c r="C37" s="199" t="str">
        <f>IF(Megrendelő!B25="Számhordozás",Megrendelő!A25,"")</f>
        <v/>
      </c>
      <c r="D37" s="89" t="s">
        <v>407</v>
      </c>
      <c r="E37" s="199" t="str">
        <f>IF(Megrendelő!B53="Számhordozás",Megrendelő!A53,"")</f>
        <v/>
      </c>
      <c r="F37" s="89" t="s">
        <v>408</v>
      </c>
      <c r="G37" s="199" t="str">
        <f>IF(Megrendelő!B81="Számhordozás",Megrendelő!A81,"")</f>
        <v/>
      </c>
      <c r="H37" s="89" t="s">
        <v>409</v>
      </c>
      <c r="I37" s="200" t="str">
        <f>IF(Megrendelő!B109="Számhordozás",Megrendelő!A109,"")</f>
        <v/>
      </c>
      <c r="J37" s="84"/>
    </row>
    <row r="38" spans="1:10" ht="15.75" thickBot="1" x14ac:dyDescent="0.3">
      <c r="A38" s="68"/>
      <c r="B38" s="89" t="s">
        <v>410</v>
      </c>
      <c r="C38" s="199" t="str">
        <f>IF(Megrendelő!B26="Számhordozás",Megrendelő!A26,"")</f>
        <v/>
      </c>
      <c r="D38" s="89" t="s">
        <v>411</v>
      </c>
      <c r="E38" s="199" t="str">
        <f>IF(Megrendelő!B54="Számhordozás",Megrendelő!A54,"")</f>
        <v/>
      </c>
      <c r="F38" s="89" t="s">
        <v>412</v>
      </c>
      <c r="G38" s="199" t="str">
        <f>IF(Megrendelő!B82="Számhordozás",Megrendelő!A82,"")</f>
        <v/>
      </c>
      <c r="H38" s="89" t="s">
        <v>413</v>
      </c>
      <c r="I38" s="200" t="str">
        <f>IF(Megrendelő!B110="Számhordozás",Megrendelő!A110,"")</f>
        <v/>
      </c>
      <c r="J38" s="55"/>
    </row>
    <row r="39" spans="1:10" ht="15.75" thickBot="1" x14ac:dyDescent="0.3">
      <c r="A39" s="68"/>
      <c r="B39" s="89" t="s">
        <v>414</v>
      </c>
      <c r="C39" s="199" t="str">
        <f>IF(Megrendelő!B27="Számhordozás",Megrendelő!A27,"")</f>
        <v/>
      </c>
      <c r="D39" s="89" t="s">
        <v>415</v>
      </c>
      <c r="E39" s="199" t="str">
        <f>IF(Megrendelő!B55="Számhordozás",Megrendelő!A55,"")</f>
        <v/>
      </c>
      <c r="F39" s="89" t="s">
        <v>416</v>
      </c>
      <c r="G39" s="199" t="str">
        <f>IF(Megrendelő!B83="Számhordozás",Megrendelő!A83,"")</f>
        <v/>
      </c>
      <c r="H39" s="89" t="s">
        <v>417</v>
      </c>
      <c r="I39" s="200" t="str">
        <f>IF(Megrendelő!B111="Számhordozás",Megrendelő!A111,"")</f>
        <v/>
      </c>
      <c r="J39" s="63"/>
    </row>
    <row r="40" spans="1:10" ht="15.75" thickBot="1" x14ac:dyDescent="0.3">
      <c r="A40" s="47"/>
      <c r="B40" s="89" t="s">
        <v>418</v>
      </c>
      <c r="C40" s="199" t="str">
        <f>IF(Megrendelő!B28="Számhordozás",Megrendelő!A28,"")</f>
        <v/>
      </c>
      <c r="D40" s="89" t="s">
        <v>419</v>
      </c>
      <c r="E40" s="199" t="str">
        <f>IF(Megrendelő!B56="Számhordozás",Megrendelő!A56,"")</f>
        <v/>
      </c>
      <c r="F40" s="89" t="s">
        <v>420</v>
      </c>
      <c r="G40" s="199" t="str">
        <f>IF(Megrendelő!B84="Számhordozás",Megrendelő!A84,"")</f>
        <v/>
      </c>
      <c r="H40" s="89" t="s">
        <v>421</v>
      </c>
      <c r="I40" s="200" t="str">
        <f>IF(Megrendelő!B112="Számhordozás",Megrendelő!A112,"")</f>
        <v/>
      </c>
      <c r="J40" s="55"/>
    </row>
    <row r="41" spans="1:10" ht="15.75" thickBot="1" x14ac:dyDescent="0.3">
      <c r="B41" s="89" t="s">
        <v>422</v>
      </c>
      <c r="C41" s="199" t="str">
        <f>IF(Megrendelő!B29="Számhordozás",Megrendelő!A29,"")</f>
        <v/>
      </c>
      <c r="D41" s="89" t="s">
        <v>423</v>
      </c>
      <c r="E41" s="199" t="str">
        <f>IF(Megrendelő!B57="Számhordozás",Megrendelő!A57,"")</f>
        <v/>
      </c>
      <c r="F41" s="89" t="s">
        <v>424</v>
      </c>
      <c r="G41" s="199" t="str">
        <f>IF(Megrendelő!B85="Számhordozás",Megrendelő!A85,"")</f>
        <v/>
      </c>
      <c r="H41" s="89" t="s">
        <v>425</v>
      </c>
      <c r="I41" s="200" t="str">
        <f>IF(Megrendelő!B113="Számhordozás",Megrendelő!A113,"")</f>
        <v/>
      </c>
      <c r="J41" s="63"/>
    </row>
    <row r="42" spans="1:10" ht="15.75" thickBot="1" x14ac:dyDescent="0.3">
      <c r="A42" s="47"/>
      <c r="B42" s="89" t="s">
        <v>426</v>
      </c>
      <c r="C42" s="199" t="str">
        <f>IF(Megrendelő!B30="Számhordozás",Megrendelő!A30,"")</f>
        <v/>
      </c>
      <c r="D42" s="89" t="s">
        <v>427</v>
      </c>
      <c r="E42" s="199" t="str">
        <f>IF(Megrendelő!B58="Számhordozás",Megrendelő!A58,"")</f>
        <v/>
      </c>
      <c r="F42" s="89" t="s">
        <v>428</v>
      </c>
      <c r="G42" s="199" t="str">
        <f>IF(Megrendelő!B86="Számhordozás",Megrendelő!A86,"")</f>
        <v/>
      </c>
      <c r="H42" s="89" t="s">
        <v>429</v>
      </c>
      <c r="I42" s="200" t="str">
        <f>IF(Megrendelő!B114="Számhordozás",Megrendelő!A114,"")</f>
        <v/>
      </c>
      <c r="J42" s="84"/>
    </row>
    <row r="43" spans="1:10" ht="15.75" thickBot="1" x14ac:dyDescent="0.3">
      <c r="B43" s="89" t="s">
        <v>430</v>
      </c>
      <c r="C43" s="199" t="str">
        <f>IF(Megrendelő!B31="Számhordozás",Megrendelő!A31,"")</f>
        <v/>
      </c>
      <c r="D43" s="89" t="s">
        <v>431</v>
      </c>
      <c r="E43" s="199" t="str">
        <f>IF(Megrendelő!B59="Számhordozás",Megrendelő!A59,"")</f>
        <v/>
      </c>
      <c r="F43" s="89" t="s">
        <v>432</v>
      </c>
      <c r="G43" s="199" t="str">
        <f>IF(Megrendelő!B87="Számhordozás",Megrendelő!A87,"")</f>
        <v/>
      </c>
      <c r="H43" s="89" t="s">
        <v>433</v>
      </c>
      <c r="I43" s="200" t="str">
        <f>IF(Megrendelő!B115="Számhordozás",Megrendelő!A115,"")</f>
        <v/>
      </c>
      <c r="J43" s="55"/>
    </row>
    <row r="44" spans="1:10" ht="15.75" thickBot="1" x14ac:dyDescent="0.3">
      <c r="A44" s="68"/>
      <c r="B44" s="89" t="s">
        <v>434</v>
      </c>
      <c r="C44" s="199" t="str">
        <f>IF(Megrendelő!B32="Számhordozás",Megrendelő!A32,"")</f>
        <v/>
      </c>
      <c r="D44" s="89" t="s">
        <v>435</v>
      </c>
      <c r="E44" s="199" t="str">
        <f>IF(Megrendelő!B60="Számhordozás",Megrendelő!A60,"")</f>
        <v/>
      </c>
      <c r="F44" s="89" t="s">
        <v>436</v>
      </c>
      <c r="G44" s="199" t="str">
        <f>IF(Megrendelő!B88="Számhordozás",Megrendelő!A88,"")</f>
        <v/>
      </c>
      <c r="H44" s="89" t="s">
        <v>437</v>
      </c>
      <c r="I44" s="200" t="str">
        <f>IF(Megrendelő!B116="Számhordozás",Megrendelő!A116,"")</f>
        <v/>
      </c>
      <c r="J44" s="63"/>
    </row>
    <row r="45" spans="1:10" ht="15.75" thickBot="1" x14ac:dyDescent="0.3">
      <c r="A45" s="47"/>
      <c r="B45" s="89" t="s">
        <v>438</v>
      </c>
      <c r="C45" s="199" t="str">
        <f>IF(Megrendelő!B33="Számhordozás",Megrendelő!A33,"")</f>
        <v/>
      </c>
      <c r="D45" s="89" t="s">
        <v>439</v>
      </c>
      <c r="E45" s="199" t="str">
        <f>IF(Megrendelő!B61="Számhordozás",Megrendelő!A61,"")</f>
        <v/>
      </c>
      <c r="F45" s="89" t="s">
        <v>440</v>
      </c>
      <c r="G45" s="199" t="str">
        <f>IF(Megrendelő!B89="Számhordozás",Megrendelő!A89,"")</f>
        <v/>
      </c>
      <c r="H45" s="89" t="s">
        <v>441</v>
      </c>
      <c r="I45" s="200" t="str">
        <f>IF(Megrendelő!B117="Számhordozás",Megrendelő!A117,"")</f>
        <v/>
      </c>
      <c r="J45" s="63"/>
    </row>
    <row r="46" spans="1:10" ht="15.75" thickBot="1" x14ac:dyDescent="0.3">
      <c r="B46" s="89" t="s">
        <v>442</v>
      </c>
      <c r="C46" s="199" t="str">
        <f>IF(Megrendelő!B34="Számhordozás",Megrendelő!A34,"")</f>
        <v/>
      </c>
      <c r="D46" s="89" t="s">
        <v>443</v>
      </c>
      <c r="E46" s="199" t="str">
        <f>IF(Megrendelő!B62="Számhordozás",Megrendelő!A62,"")</f>
        <v/>
      </c>
      <c r="F46" s="89" t="s">
        <v>444</v>
      </c>
      <c r="G46" s="199" t="str">
        <f>IF(Megrendelő!B90="Számhordozás",Megrendelő!A90,"")</f>
        <v/>
      </c>
      <c r="H46" s="89" t="s">
        <v>445</v>
      </c>
      <c r="I46" s="200" t="str">
        <f>IF(Megrendelő!B118="Számhordozás",Megrendelő!A118,"")</f>
        <v/>
      </c>
      <c r="J46" s="84"/>
    </row>
    <row r="47" spans="1:10" ht="15.75" thickBot="1" x14ac:dyDescent="0.3">
      <c r="A47" s="47"/>
      <c r="B47" s="89" t="s">
        <v>446</v>
      </c>
      <c r="C47" s="199" t="str">
        <f>IF(Megrendelő!B35="Számhordozás",Megrendelő!A35,"")</f>
        <v/>
      </c>
      <c r="D47" s="89" t="s">
        <v>447</v>
      </c>
      <c r="E47" s="199" t="str">
        <f>IF(Megrendelő!B63="Számhordozás",Megrendelő!A63,"")</f>
        <v/>
      </c>
      <c r="F47" s="89" t="s">
        <v>448</v>
      </c>
      <c r="G47" s="199" t="str">
        <f>IF(Megrendelő!B91="Számhordozás",Megrendelő!A91,"")</f>
        <v/>
      </c>
      <c r="H47" s="89" t="s">
        <v>449</v>
      </c>
      <c r="I47" s="200" t="str">
        <f>IF(Megrendelő!B119="Számhordozás",Megrendelő!A119,"")</f>
        <v/>
      </c>
      <c r="J47" s="84"/>
    </row>
    <row r="48" spans="1:10" ht="15.75" thickBot="1" x14ac:dyDescent="0.3">
      <c r="B48" s="89" t="s">
        <v>450</v>
      </c>
      <c r="C48" s="199" t="str">
        <f>IF(Megrendelő!B36="Számhordozás",Megrendelő!A36,"")</f>
        <v/>
      </c>
      <c r="D48" s="89" t="s">
        <v>451</v>
      </c>
      <c r="E48" s="199" t="str">
        <f>IF(Megrendelő!B64="Számhordozás",Megrendelő!A64,"")</f>
        <v/>
      </c>
      <c r="F48" s="89" t="s">
        <v>452</v>
      </c>
      <c r="G48" s="199" t="str">
        <f>IF(Megrendelő!B92="Számhordozás",Megrendelő!A92,"")</f>
        <v/>
      </c>
      <c r="H48" s="89" t="s">
        <v>453</v>
      </c>
      <c r="I48" s="200" t="str">
        <f>IF(Megrendelő!B120="Számhordozás",Megrendelő!A120,"")</f>
        <v/>
      </c>
      <c r="J48" s="84"/>
    </row>
    <row r="49" spans="1:10" ht="15.75" thickBot="1" x14ac:dyDescent="0.3">
      <c r="A49" s="47"/>
      <c r="B49" s="89" t="s">
        <v>454</v>
      </c>
      <c r="C49" s="199" t="str">
        <f>IF(Megrendelő!B37="Számhordozás",Megrendelő!A37,"")</f>
        <v/>
      </c>
      <c r="D49" s="89" t="s">
        <v>455</v>
      </c>
      <c r="E49" s="199" t="str">
        <f>IF(Megrendelő!B65="Számhordozás",Megrendelő!A65,"")</f>
        <v/>
      </c>
      <c r="F49" s="89" t="s">
        <v>456</v>
      </c>
      <c r="G49" s="199" t="str">
        <f>IF(Megrendelő!B93="Számhordozás",Megrendelő!A93,"")</f>
        <v/>
      </c>
      <c r="H49" s="89" t="s">
        <v>457</v>
      </c>
      <c r="I49" s="200" t="str">
        <f>IF(Megrendelő!B121="Számhordozás",Megrendelő!A121,"")</f>
        <v/>
      </c>
      <c r="J49" s="84"/>
    </row>
    <row r="50" spans="1:10" ht="15.75" thickBot="1" x14ac:dyDescent="0.3">
      <c r="B50" s="89" t="s">
        <v>458</v>
      </c>
      <c r="C50" s="199" t="str">
        <f>IF(Megrendelő!B38="Számhordozás",Megrendelő!A38,"")</f>
        <v/>
      </c>
      <c r="D50" s="89" t="s">
        <v>459</v>
      </c>
      <c r="E50" s="199" t="str">
        <f>IF(Megrendelő!B66="Számhordozás",Megrendelő!A66,"")</f>
        <v/>
      </c>
      <c r="F50" s="89" t="s">
        <v>460</v>
      </c>
      <c r="G50" s="199" t="str">
        <f>IF(Megrendelő!B94="Számhordozás",Megrendelő!A94,"")</f>
        <v/>
      </c>
      <c r="H50" s="89" t="s">
        <v>461</v>
      </c>
      <c r="I50" s="200" t="str">
        <f>IF(Megrendelő!B122="Számhordozás",Megrendelő!A122,"")</f>
        <v/>
      </c>
      <c r="J50" s="84"/>
    </row>
    <row r="51" spans="1:10" ht="15.75" thickBot="1" x14ac:dyDescent="0.3">
      <c r="A51" s="68"/>
      <c r="B51" s="89" t="s">
        <v>462</v>
      </c>
      <c r="C51" s="199" t="str">
        <f>IF(Megrendelő!B39="Számhordozás",Megrendelő!A39,"")</f>
        <v/>
      </c>
      <c r="D51" s="89" t="s">
        <v>463</v>
      </c>
      <c r="E51" s="199" t="str">
        <f>IF(Megrendelő!B67="Számhordozás",Megrendelő!A67,"")</f>
        <v/>
      </c>
      <c r="F51" s="89" t="s">
        <v>464</v>
      </c>
      <c r="G51" s="199" t="str">
        <f>IF(Megrendelő!B95="Számhordozás",Megrendelő!A95,"")</f>
        <v/>
      </c>
      <c r="H51" s="89" t="s">
        <v>465</v>
      </c>
      <c r="I51" s="200" t="str">
        <f>IF(Megrendelő!B123="Számhordozás",Megrendelő!A123,"")</f>
        <v/>
      </c>
      <c r="J51" s="55"/>
    </row>
    <row r="52" spans="1:10" ht="15.75" thickBot="1" x14ac:dyDescent="0.3">
      <c r="A52" s="68"/>
      <c r="B52" s="89" t="s">
        <v>466</v>
      </c>
      <c r="C52" s="199" t="str">
        <f>IF(Megrendelő!B40="Számhordozás",Megrendelő!A40,"")</f>
        <v/>
      </c>
      <c r="D52" s="89" t="s">
        <v>467</v>
      </c>
      <c r="E52" s="199" t="str">
        <f>IF(Megrendelő!B68="Számhordozás",Megrendelő!A68,"")</f>
        <v/>
      </c>
      <c r="F52" s="89" t="s">
        <v>468</v>
      </c>
      <c r="G52" s="199" t="str">
        <f>IF(Megrendelő!B96="Számhordozás",Megrendelő!A96,"")</f>
        <v/>
      </c>
      <c r="H52" s="89" t="s">
        <v>469</v>
      </c>
      <c r="I52" s="200" t="str">
        <f>IF(Megrendelő!B124="Számhordozás",Megrendelő!A124,"")</f>
        <v/>
      </c>
      <c r="J52" s="63"/>
    </row>
    <row r="53" spans="1:10" ht="15.75" thickBot="1" x14ac:dyDescent="0.3">
      <c r="A53" s="68"/>
      <c r="B53" s="89" t="s">
        <v>470</v>
      </c>
      <c r="C53" s="199" t="str">
        <f>IF(Megrendelő!B41="Számhordozás",Megrendelő!A41,"")</f>
        <v/>
      </c>
      <c r="D53" s="89" t="s">
        <v>471</v>
      </c>
      <c r="E53" s="199" t="str">
        <f>IF(Megrendelő!B69="Számhordozás",Megrendelő!A69,"")</f>
        <v/>
      </c>
      <c r="F53" s="89" t="s">
        <v>472</v>
      </c>
      <c r="G53" s="199" t="str">
        <f>IF(Megrendelő!B97="Számhordozás",Megrendelő!A97,"")</f>
        <v/>
      </c>
      <c r="H53" s="89" t="s">
        <v>473</v>
      </c>
      <c r="I53" s="200" t="str">
        <f>IF(Megrendelő!B125="Számhordozás",Megrendelő!A125,"")</f>
        <v/>
      </c>
      <c r="J53" s="63"/>
    </row>
    <row r="54" spans="1:10" ht="15.75" thickBot="1" x14ac:dyDescent="0.3">
      <c r="A54" s="68"/>
      <c r="B54" s="89" t="s">
        <v>474</v>
      </c>
      <c r="C54" s="199" t="str">
        <f>IF(Megrendelő!B42="Számhordozás",Megrendelő!A42,"")</f>
        <v/>
      </c>
      <c r="D54" s="89" t="s">
        <v>475</v>
      </c>
      <c r="E54" s="199" t="str">
        <f>IF(Megrendelő!B70="Számhordozás",Megrendelő!A70,"")</f>
        <v/>
      </c>
      <c r="F54" s="89" t="s">
        <v>476</v>
      </c>
      <c r="G54" s="199" t="str">
        <f>IF(Megrendelő!B98="Számhordozás",Megrendelő!A98,"")</f>
        <v/>
      </c>
      <c r="H54" s="89" t="s">
        <v>477</v>
      </c>
      <c r="I54" s="200" t="str">
        <f>IF(Megrendelő!B126="Számhordozás",Megrendelő!A126,"")</f>
        <v/>
      </c>
      <c r="J54" s="91"/>
    </row>
    <row r="55" spans="1:10" x14ac:dyDescent="0.25">
      <c r="A55" s="68"/>
      <c r="B55" s="88"/>
      <c r="D55" s="94"/>
      <c r="F55" s="94"/>
      <c r="H55" s="94"/>
      <c r="I55" s="90"/>
      <c r="J55" s="93"/>
    </row>
    <row r="56" spans="1:10" ht="15" hidden="1" customHeight="1" x14ac:dyDescent="0.25">
      <c r="B56" s="62"/>
      <c r="C56" s="349"/>
      <c r="D56" s="349"/>
      <c r="E56" s="349"/>
      <c r="F56" s="349"/>
      <c r="G56" s="349"/>
      <c r="H56" s="349"/>
      <c r="I56" s="92"/>
    </row>
    <row r="57" spans="1:10" x14ac:dyDescent="0.25"/>
    <row r="58" spans="1:10" x14ac:dyDescent="0.25"/>
    <row r="59" spans="1:10" x14ac:dyDescent="0.25"/>
    <row r="60" spans="1:10" x14ac:dyDescent="0.25"/>
    <row r="61" spans="1:10" x14ac:dyDescent="0.25"/>
    <row r="62" spans="1:10" x14ac:dyDescent="0.25"/>
    <row r="63" spans="1:10" x14ac:dyDescent="0.25"/>
    <row r="64" spans="1:10" x14ac:dyDescent="0.25"/>
    <row r="65" x14ac:dyDescent="0.25"/>
    <row r="66" x14ac:dyDescent="0.25"/>
  </sheetData>
  <mergeCells count="31">
    <mergeCell ref="B11:E11"/>
    <mergeCell ref="B10:E10"/>
    <mergeCell ref="B16:E16"/>
    <mergeCell ref="B13:E13"/>
    <mergeCell ref="B14:E14"/>
    <mergeCell ref="B15:E15"/>
    <mergeCell ref="B12:E12"/>
    <mergeCell ref="F10:I10"/>
    <mergeCell ref="F11:I11"/>
    <mergeCell ref="F16:I16"/>
    <mergeCell ref="F14:I14"/>
    <mergeCell ref="F15:I15"/>
    <mergeCell ref="F12:I12"/>
    <mergeCell ref="F13:I13"/>
    <mergeCell ref="C56:D56"/>
    <mergeCell ref="E56:F56"/>
    <mergeCell ref="G56:H56"/>
    <mergeCell ref="B26:I26"/>
    <mergeCell ref="B17:E18"/>
    <mergeCell ref="F17:I18"/>
    <mergeCell ref="A22:G22"/>
    <mergeCell ref="A1:I1"/>
    <mergeCell ref="B7:E7"/>
    <mergeCell ref="B6:I6"/>
    <mergeCell ref="F7:I7"/>
    <mergeCell ref="B9:E9"/>
    <mergeCell ref="A2:J2"/>
    <mergeCell ref="A4:J4"/>
    <mergeCell ref="B8:E8"/>
    <mergeCell ref="F9:I9"/>
    <mergeCell ref="F8:I8"/>
  </mergeCells>
  <pageMargins left="0.7" right="0.7" top="0.75" bottom="0.75" header="0.3" footer="0.3"/>
  <pageSetup paperSize="9" orientation="landscape" r:id="rId1"/>
  <headerFooter>
    <oddFooter>&amp;L&amp;1#&amp;"Calibri"&amp;7&amp;K000000C2 General</oddFooter>
  </headerFooter>
  <ignoredErrors>
    <ignoredError sqref="G7:I7 G9:I9 C27 G11:I11 G10:I1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Megrendelő!$CL$1:$CL$6</xm:f>
          </x14:formula1>
          <xm:sqref>F16:I16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R33"/>
  <sheetViews>
    <sheetView showGridLines="0" zoomScale="110" zoomScaleNormal="110" workbookViewId="0">
      <selection sqref="A1:G1"/>
    </sheetView>
  </sheetViews>
  <sheetFormatPr defaultColWidth="0" defaultRowHeight="14.25" zeroHeight="1" x14ac:dyDescent="0.2"/>
  <cols>
    <col min="1" max="1" width="8.85546875" style="1" customWidth="1"/>
    <col min="2" max="2" width="20.42578125" style="1" customWidth="1"/>
    <col min="3" max="7" width="20.7109375" style="1" customWidth="1"/>
    <col min="8" max="8" width="10.85546875" style="1" customWidth="1"/>
    <col min="9" max="9" width="9.85546875" style="1" customWidth="1"/>
    <col min="10" max="16384" width="9.140625" style="1" hidden="1"/>
  </cols>
  <sheetData>
    <row r="1" spans="1:18" ht="19.5" x14ac:dyDescent="0.3">
      <c r="A1" s="367" t="s">
        <v>478</v>
      </c>
      <c r="B1" s="368"/>
      <c r="C1" s="368"/>
      <c r="D1" s="368"/>
      <c r="E1" s="368"/>
      <c r="F1" s="368"/>
      <c r="G1" s="368"/>
      <c r="H1" s="377">
        <f>Megrendelő!I1</f>
        <v>45371</v>
      </c>
      <c r="I1" s="378"/>
    </row>
    <row r="2" spans="1:18" ht="15" customHeight="1" x14ac:dyDescent="0.2">
      <c r="A2" s="36" t="s">
        <v>479</v>
      </c>
      <c r="B2" s="37"/>
      <c r="C2" s="22"/>
      <c r="D2" s="22"/>
      <c r="E2" s="22"/>
      <c r="F2" s="22"/>
      <c r="G2" s="22"/>
      <c r="H2" s="22"/>
      <c r="I2" s="23"/>
      <c r="J2" s="5"/>
      <c r="K2" s="5"/>
      <c r="L2" s="5"/>
      <c r="M2" s="5"/>
      <c r="N2" s="5"/>
      <c r="O2" s="5"/>
      <c r="P2" s="5"/>
      <c r="Q2" s="5"/>
      <c r="R2" s="5"/>
    </row>
    <row r="3" spans="1:18" ht="15" thickBo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18" ht="27.75" customHeight="1" x14ac:dyDescent="0.2">
      <c r="A4" s="6"/>
      <c r="B4" s="225" t="s">
        <v>107</v>
      </c>
      <c r="C4" s="99" t="s">
        <v>480</v>
      </c>
      <c r="D4" s="99" t="s">
        <v>481</v>
      </c>
      <c r="E4" s="99" t="s">
        <v>482</v>
      </c>
      <c r="F4" s="99" t="s">
        <v>483</v>
      </c>
      <c r="G4" s="100" t="s">
        <v>484</v>
      </c>
      <c r="H4" s="6"/>
    </row>
    <row r="5" spans="1:18" ht="26.45" customHeight="1" x14ac:dyDescent="0.2">
      <c r="A5" s="6"/>
      <c r="B5" s="370" t="s">
        <v>485</v>
      </c>
      <c r="C5" s="372" t="s">
        <v>486</v>
      </c>
      <c r="D5" s="372" t="s">
        <v>486</v>
      </c>
      <c r="E5" s="379" t="s">
        <v>486</v>
      </c>
      <c r="F5" s="224" t="s">
        <v>487</v>
      </c>
      <c r="G5" s="374" t="s">
        <v>488</v>
      </c>
      <c r="H5" s="376"/>
    </row>
    <row r="6" spans="1:18" ht="20.25" customHeight="1" thickBot="1" x14ac:dyDescent="0.25">
      <c r="A6" s="6"/>
      <c r="B6" s="371"/>
      <c r="C6" s="373"/>
      <c r="D6" s="373"/>
      <c r="E6" s="380"/>
      <c r="F6" s="230" t="s">
        <v>489</v>
      </c>
      <c r="G6" s="375"/>
      <c r="H6" s="376"/>
    </row>
    <row r="7" spans="1:18" x14ac:dyDescent="0.2">
      <c r="A7" s="6"/>
      <c r="B7" s="227"/>
      <c r="C7" s="228"/>
      <c r="D7" s="228"/>
      <c r="E7" s="228"/>
      <c r="F7" s="228"/>
      <c r="G7" s="229"/>
      <c r="H7" s="6"/>
    </row>
    <row r="8" spans="1:18" x14ac:dyDescent="0.2">
      <c r="A8" s="6"/>
      <c r="B8" s="14"/>
      <c r="C8" s="15"/>
      <c r="D8" s="15"/>
      <c r="E8" s="15"/>
      <c r="F8" s="15"/>
      <c r="G8" s="16"/>
      <c r="H8" s="6"/>
    </row>
    <row r="9" spans="1:18" x14ac:dyDescent="0.2">
      <c r="A9" s="6"/>
      <c r="B9" s="14"/>
      <c r="C9" s="15"/>
      <c r="D9" s="15"/>
      <c r="E9" s="15"/>
      <c r="F9" s="15"/>
      <c r="G9" s="16"/>
      <c r="H9" s="6"/>
    </row>
    <row r="10" spans="1:18" x14ac:dyDescent="0.2">
      <c r="A10" s="6"/>
      <c r="B10" s="14"/>
      <c r="C10" s="15"/>
      <c r="D10" s="15"/>
      <c r="E10" s="15"/>
      <c r="F10" s="15"/>
      <c r="G10" s="16"/>
      <c r="H10" s="6"/>
    </row>
    <row r="11" spans="1:18" x14ac:dyDescent="0.2">
      <c r="A11" s="6"/>
      <c r="B11" s="14"/>
      <c r="C11" s="15"/>
      <c r="D11" s="15"/>
      <c r="E11" s="15"/>
      <c r="F11" s="15"/>
      <c r="G11" s="16"/>
      <c r="H11" s="6"/>
    </row>
    <row r="12" spans="1:18" x14ac:dyDescent="0.2">
      <c r="A12" s="6"/>
      <c r="B12" s="14"/>
      <c r="C12" s="15"/>
      <c r="D12" s="15"/>
      <c r="E12" s="15"/>
      <c r="F12" s="15"/>
      <c r="G12" s="16"/>
      <c r="H12" s="6"/>
    </row>
    <row r="13" spans="1:18" x14ac:dyDescent="0.2">
      <c r="A13" s="6"/>
      <c r="B13" s="14"/>
      <c r="C13" s="15"/>
      <c r="D13" s="15"/>
      <c r="E13" s="15"/>
      <c r="F13" s="15"/>
      <c r="G13" s="16"/>
      <c r="H13" s="6"/>
    </row>
    <row r="14" spans="1:18" x14ac:dyDescent="0.2">
      <c r="A14" s="6"/>
      <c r="B14" s="14"/>
      <c r="C14" s="15"/>
      <c r="D14" s="15"/>
      <c r="E14" s="15"/>
      <c r="F14" s="15"/>
      <c r="G14" s="16"/>
      <c r="H14" s="6"/>
    </row>
    <row r="15" spans="1:18" x14ac:dyDescent="0.2">
      <c r="A15" s="6"/>
      <c r="B15" s="14"/>
      <c r="C15" s="15"/>
      <c r="D15" s="15"/>
      <c r="E15" s="15"/>
      <c r="F15" s="15"/>
      <c r="G15" s="16"/>
      <c r="H15" s="6"/>
    </row>
    <row r="16" spans="1:18" x14ac:dyDescent="0.2">
      <c r="A16" s="6"/>
      <c r="B16" s="14"/>
      <c r="C16" s="15"/>
      <c r="D16" s="15"/>
      <c r="E16" s="15"/>
      <c r="F16" s="15"/>
      <c r="G16" s="16"/>
      <c r="H16" s="6"/>
    </row>
    <row r="17" spans="1:9" x14ac:dyDescent="0.2">
      <c r="A17" s="6"/>
      <c r="B17" s="14"/>
      <c r="C17" s="15"/>
      <c r="D17" s="15"/>
      <c r="E17" s="15"/>
      <c r="F17" s="15"/>
      <c r="G17" s="16"/>
      <c r="H17" s="6"/>
    </row>
    <row r="18" spans="1:9" x14ac:dyDescent="0.2">
      <c r="A18" s="6"/>
      <c r="B18" s="14"/>
      <c r="C18" s="15"/>
      <c r="D18" s="15"/>
      <c r="E18" s="15"/>
      <c r="F18" s="15"/>
      <c r="G18" s="16"/>
      <c r="H18" s="6"/>
    </row>
    <row r="19" spans="1:9" ht="15" thickBot="1" x14ac:dyDescent="0.25">
      <c r="A19" s="6"/>
      <c r="B19" s="17"/>
      <c r="C19" s="18"/>
      <c r="D19" s="18"/>
      <c r="E19" s="18"/>
      <c r="F19" s="18"/>
      <c r="G19" s="226"/>
      <c r="H19" s="6"/>
    </row>
    <row r="20" spans="1:9" x14ac:dyDescent="0.2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">
      <c r="A21" s="41"/>
      <c r="B21" s="44"/>
      <c r="C21" s="45"/>
      <c r="D21" s="45"/>
      <c r="E21" s="6"/>
      <c r="F21" s="6"/>
      <c r="G21" s="6"/>
      <c r="H21" s="6"/>
      <c r="I21" s="42"/>
    </row>
    <row r="22" spans="1:9" ht="27.6" customHeight="1" x14ac:dyDescent="0.2">
      <c r="A22" s="369" t="s">
        <v>490</v>
      </c>
      <c r="B22" s="369"/>
      <c r="C22" s="369"/>
      <c r="D22" s="369"/>
      <c r="E22" s="369"/>
      <c r="F22" s="369"/>
      <c r="G22" s="369"/>
      <c r="H22" s="369"/>
      <c r="I22" s="6"/>
    </row>
    <row r="23" spans="1:9" x14ac:dyDescent="0.2">
      <c r="A23" s="43" t="s">
        <v>491</v>
      </c>
      <c r="B23" s="6"/>
      <c r="C23" s="46"/>
      <c r="D23" s="40"/>
      <c r="E23" s="41"/>
      <c r="F23" s="41"/>
      <c r="G23" s="42"/>
      <c r="H23" s="42"/>
      <c r="I23" s="42"/>
    </row>
    <row r="24" spans="1:9" x14ac:dyDescent="0.2">
      <c r="A24" s="6" t="s">
        <v>492</v>
      </c>
      <c r="B24" s="6"/>
      <c r="C24" s="6"/>
      <c r="D24" s="41"/>
      <c r="E24" s="41"/>
      <c r="F24" s="41"/>
      <c r="G24" s="6"/>
      <c r="H24" s="6"/>
      <c r="I24" s="6"/>
    </row>
    <row r="25" spans="1:9" x14ac:dyDescent="0.2">
      <c r="A25" s="19" t="s">
        <v>493</v>
      </c>
      <c r="B25" s="263" t="s">
        <v>494</v>
      </c>
      <c r="C25" s="135">
        <f ca="1">TODAY()</f>
        <v>45371</v>
      </c>
      <c r="F25" s="43"/>
      <c r="G25" s="134"/>
      <c r="H25" s="164"/>
      <c r="I25" s="6"/>
    </row>
    <row r="26" spans="1:9" x14ac:dyDescent="0.2">
      <c r="A26" s="7"/>
      <c r="B26" s="7"/>
      <c r="C26" s="38"/>
      <c r="D26" s="43"/>
      <c r="E26" s="43"/>
      <c r="F26" s="43"/>
      <c r="G26" s="6"/>
      <c r="H26" s="6"/>
      <c r="I26" s="6"/>
    </row>
    <row r="27" spans="1:9" x14ac:dyDescent="0.2">
      <c r="A27" s="7"/>
      <c r="B27" s="7"/>
      <c r="C27" s="7"/>
      <c r="D27" s="43"/>
      <c r="E27" s="43"/>
      <c r="F27" s="43"/>
      <c r="G27" s="6"/>
      <c r="H27" s="6"/>
      <c r="I27" s="6"/>
    </row>
    <row r="28" spans="1:9" x14ac:dyDescent="0.2">
      <c r="A28" s="7"/>
      <c r="B28" s="38"/>
      <c r="C28" s="7"/>
      <c r="D28" s="43"/>
      <c r="E28" s="43"/>
      <c r="F28" s="43"/>
      <c r="G28" s="6"/>
      <c r="H28" s="6"/>
      <c r="I28" s="6"/>
    </row>
    <row r="29" spans="1:9" x14ac:dyDescent="0.2">
      <c r="A29" s="7"/>
      <c r="B29" s="7"/>
      <c r="C29" s="365" t="s">
        <v>495</v>
      </c>
      <c r="D29" s="365"/>
      <c r="E29" s="7"/>
      <c r="F29" s="365" t="s">
        <v>495</v>
      </c>
      <c r="G29" s="365"/>
      <c r="H29" s="6"/>
      <c r="I29" s="6"/>
    </row>
    <row r="30" spans="1:9" x14ac:dyDescent="0.2">
      <c r="C30" s="381" t="s">
        <v>496</v>
      </c>
      <c r="D30" s="381"/>
      <c r="E30" s="243"/>
      <c r="F30" s="366" t="s">
        <v>497</v>
      </c>
      <c r="G30" s="366"/>
      <c r="H30" s="6"/>
      <c r="I30" s="6"/>
    </row>
    <row r="31" spans="1:9" x14ac:dyDescent="0.2">
      <c r="C31" s="365"/>
      <c r="D31" s="365"/>
      <c r="E31" s="244"/>
      <c r="G31" s="243"/>
      <c r="H31" s="6"/>
      <c r="I31" s="6"/>
    </row>
    <row r="32" spans="1:9" x14ac:dyDescent="0.2">
      <c r="A32" s="7"/>
      <c r="B32" s="38"/>
      <c r="C32" s="38"/>
      <c r="D32" s="7"/>
      <c r="E32" s="7"/>
      <c r="F32" s="7"/>
      <c r="G32" s="6"/>
      <c r="H32" s="6"/>
      <c r="I32" s="6"/>
    </row>
    <row r="33" spans="1:9" x14ac:dyDescent="0.2">
      <c r="A33" s="7"/>
      <c r="B33" s="7"/>
      <c r="C33" s="7"/>
      <c r="D33" s="7"/>
      <c r="E33" s="7"/>
      <c r="F33" s="39"/>
      <c r="G33" s="6"/>
      <c r="H33" s="6"/>
      <c r="I33" s="6"/>
    </row>
  </sheetData>
  <mergeCells count="14">
    <mergeCell ref="C31:D31"/>
    <mergeCell ref="F30:G30"/>
    <mergeCell ref="C29:D29"/>
    <mergeCell ref="F29:G29"/>
    <mergeCell ref="A1:G1"/>
    <mergeCell ref="A22:H22"/>
    <mergeCell ref="B5:B6"/>
    <mergeCell ref="C5:C6"/>
    <mergeCell ref="D5:D6"/>
    <mergeCell ref="G5:G6"/>
    <mergeCell ref="H5:H6"/>
    <mergeCell ref="H1:I1"/>
    <mergeCell ref="E5:E6"/>
    <mergeCell ref="C30:D30"/>
  </mergeCells>
  <pageMargins left="0.70866141732283472" right="0.70866141732283472" top="1.1811023622047245" bottom="0.74803149606299213" header="0.27559055118110237" footer="0.31496062992125984"/>
  <pageSetup paperSize="9" scale="87" orientation="landscape" r:id="rId1"/>
  <headerFooter>
    <oddHeader>&amp;L&amp;G&amp;RFax: 061/288-3329
E-mail: kiemeltugyfelek.hu@vodafone.com</oddHeader>
    <oddFooter>&amp;L&amp;1#&amp;"Calibri"&amp;7&amp;K000000C2 General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1000000}">
          <x14:formula1>
            <xm:f>Sheet2!$G$2:$G$4</xm:f>
          </x14:formula1>
          <xm:sqref>F7:F19</xm:sqref>
        </x14:dataValidation>
        <x14:dataValidation type="list" allowBlank="1" showInputMessage="1" showErrorMessage="1" xr:uid="{00000000-0002-0000-0700-000002000000}">
          <x14:formula1>
            <xm:f>MAP!$Z$3:$Z$4</xm:f>
          </x14:formula1>
          <xm:sqref>G7:G19</xm:sqref>
        </x14:dataValidation>
        <x14:dataValidation type="list" allowBlank="1" showInputMessage="1" showErrorMessage="1" xr:uid="{00000000-0002-0000-0700-000000000000}">
          <x14:formula1>
            <xm:f>MAP!$Y$3:$Y$4</xm:f>
          </x14:formula1>
          <xm:sqref>C7:E19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9A334-6412-4EFE-88F5-356D2F9FE803}">
  <sheetPr codeName="Sheet3"/>
  <dimension ref="A1:K33"/>
  <sheetViews>
    <sheetView workbookViewId="0">
      <selection sqref="A1:J1"/>
    </sheetView>
  </sheetViews>
  <sheetFormatPr defaultColWidth="0" defaultRowHeight="15" zeroHeight="1" x14ac:dyDescent="0.25"/>
  <cols>
    <col min="1" max="2" width="13.7109375" customWidth="1"/>
    <col min="3" max="3" width="20" customWidth="1"/>
    <col min="4" max="4" width="9.140625" customWidth="1"/>
    <col min="5" max="5" width="16.42578125" customWidth="1"/>
    <col min="6" max="6" width="6" customWidth="1"/>
    <col min="7" max="7" width="9.85546875" bestFit="1" customWidth="1"/>
    <col min="8" max="8" width="9.140625" customWidth="1"/>
    <col min="9" max="9" width="17.7109375" customWidth="1"/>
    <col min="10" max="10" width="9.140625" customWidth="1"/>
    <col min="11" max="11" width="9.5703125" bestFit="1" customWidth="1"/>
    <col min="12" max="16384" width="9.140625" hidden="1"/>
  </cols>
  <sheetData>
    <row r="1" spans="1:11" ht="19.5" x14ac:dyDescent="0.25">
      <c r="A1" s="333" t="s">
        <v>498</v>
      </c>
      <c r="B1" s="333"/>
      <c r="C1" s="333"/>
      <c r="D1" s="333"/>
      <c r="E1" s="333"/>
      <c r="F1" s="333"/>
      <c r="G1" s="333"/>
      <c r="H1" s="333"/>
      <c r="I1" s="333"/>
      <c r="J1" s="333"/>
      <c r="K1" s="166">
        <f>Megrendelő!I1</f>
        <v>45371</v>
      </c>
    </row>
    <row r="2" spans="1:11" ht="15.75" thickBot="1" x14ac:dyDescent="0.3">
      <c r="A2" s="385" t="s">
        <v>77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1" ht="15.75" thickBot="1" x14ac:dyDescent="0.3">
      <c r="A3" s="386" t="s">
        <v>499</v>
      </c>
      <c r="B3" s="387"/>
      <c r="C3" s="387"/>
      <c r="D3" s="387"/>
      <c r="E3" s="387"/>
      <c r="F3" s="387"/>
      <c r="G3" s="387"/>
      <c r="H3" s="388"/>
    </row>
    <row r="4" spans="1:11" x14ac:dyDescent="0.25">
      <c r="A4" s="323" t="s">
        <v>85</v>
      </c>
      <c r="B4" s="389"/>
      <c r="C4" s="390">
        <f>[3]Megrendelő!C4</f>
        <v>0</v>
      </c>
      <c r="D4" s="391"/>
      <c r="E4" s="391"/>
      <c r="F4" s="391"/>
      <c r="G4" s="391"/>
      <c r="H4" s="392"/>
    </row>
    <row r="5" spans="1:11" x14ac:dyDescent="0.25">
      <c r="A5" s="307" t="s">
        <v>500</v>
      </c>
      <c r="B5" s="308"/>
      <c r="C5" s="382" t="str">
        <f>CONCATENATE([3]Megrendelő!C6," ",[3]Megrendelő!D6," ",[3]Megrendelő!E6, " ",[3]Megrendelő!F6," ",[3]Megrendelő!G6)</f>
        <v xml:space="preserve">    </v>
      </c>
      <c r="D5" s="383"/>
      <c r="E5" s="383"/>
      <c r="F5" s="383"/>
      <c r="G5" s="383"/>
      <c r="H5" s="384"/>
    </row>
    <row r="6" spans="1:11" x14ac:dyDescent="0.25">
      <c r="A6" s="307" t="s">
        <v>501</v>
      </c>
      <c r="B6" s="308"/>
      <c r="C6" s="382" t="str">
        <f>CONCATENATE([3]Megrendelő!D7," ",[3]Megrendelő!C7," ",[3]Megrendelő!E7," ",[3]Megrendelő!F7," ",[3]Megrendelő!G7)</f>
        <v xml:space="preserve">    </v>
      </c>
      <c r="D6" s="383"/>
      <c r="E6" s="383"/>
      <c r="F6" s="383"/>
      <c r="G6" s="383"/>
      <c r="H6" s="384"/>
    </row>
    <row r="7" spans="1:11" x14ac:dyDescent="0.25">
      <c r="A7" s="307" t="s">
        <v>97</v>
      </c>
      <c r="B7" s="308"/>
      <c r="C7" s="382" t="str">
        <f>CONCATENATE([3]Megrendelő!D8," ",[3]Megrendelő!C8," ",[3]Megrendelő!E8," ",[3]Megrendelő!F8," ",[3]Megrendelő!G8)</f>
        <v xml:space="preserve">    </v>
      </c>
      <c r="D7" s="383"/>
      <c r="E7" s="383"/>
      <c r="F7" s="383"/>
      <c r="G7" s="383"/>
      <c r="H7" s="384"/>
    </row>
    <row r="8" spans="1:11" ht="15.75" thickBot="1" x14ac:dyDescent="0.3">
      <c r="A8" s="312" t="s">
        <v>99</v>
      </c>
      <c r="B8" s="313"/>
      <c r="C8" s="393">
        <f>[3]Megrendelő!C10</f>
        <v>0</v>
      </c>
      <c r="D8" s="394"/>
      <c r="E8" s="394"/>
      <c r="F8" s="394"/>
      <c r="G8" s="394"/>
      <c r="H8" s="395"/>
    </row>
    <row r="9" spans="1:11" x14ac:dyDescent="0.25">
      <c r="A9" s="323" t="s">
        <v>502</v>
      </c>
      <c r="B9" s="389"/>
      <c r="C9" s="390">
        <f>[3]Megrendelő!C11</f>
        <v>0</v>
      </c>
      <c r="D9" s="391"/>
      <c r="E9" s="391"/>
      <c r="F9" s="391"/>
      <c r="G9" s="391"/>
      <c r="H9" s="392"/>
    </row>
    <row r="10" spans="1:11" x14ac:dyDescent="0.25">
      <c r="A10" s="307" t="s">
        <v>503</v>
      </c>
      <c r="B10" s="308"/>
      <c r="C10" s="382">
        <f>[3]Megrendelő!C12</f>
        <v>0</v>
      </c>
      <c r="D10" s="383"/>
      <c r="E10" s="383"/>
      <c r="F10" s="383"/>
      <c r="G10" s="383"/>
      <c r="H10" s="384"/>
    </row>
    <row r="11" spans="1:11" x14ac:dyDescent="0.25">
      <c r="A11" s="397" t="s">
        <v>504</v>
      </c>
      <c r="B11" s="398"/>
      <c r="C11" s="399">
        <f>[3]Megrendelő!C13</f>
        <v>0</v>
      </c>
      <c r="D11" s="400"/>
      <c r="E11" s="400"/>
      <c r="F11" s="400"/>
      <c r="G11" s="400"/>
      <c r="H11" s="401"/>
    </row>
    <row r="12" spans="1:11" ht="24" x14ac:dyDescent="0.25">
      <c r="A12" s="262" t="s">
        <v>505</v>
      </c>
      <c r="B12" s="405" t="s">
        <v>506</v>
      </c>
      <c r="C12" s="405"/>
      <c r="D12" s="262" t="s">
        <v>109</v>
      </c>
      <c r="E12" s="405" t="s">
        <v>507</v>
      </c>
      <c r="F12" s="405"/>
      <c r="G12" s="405" t="s">
        <v>508</v>
      </c>
      <c r="H12" s="405"/>
      <c r="I12" s="262" t="s">
        <v>509</v>
      </c>
      <c r="J12" s="405" t="s">
        <v>510</v>
      </c>
      <c r="K12" s="405"/>
    </row>
    <row r="13" spans="1:11" x14ac:dyDescent="0.25">
      <c r="A13" s="15"/>
      <c r="B13" s="423"/>
      <c r="C13" s="423"/>
      <c r="D13" s="15"/>
      <c r="E13" s="396"/>
      <c r="F13" s="396"/>
      <c r="G13" s="396"/>
      <c r="H13" s="396"/>
      <c r="I13" s="264"/>
      <c r="J13" s="396"/>
      <c r="K13" s="396"/>
    </row>
    <row r="14" spans="1:11" x14ac:dyDescent="0.25">
      <c r="A14" s="15"/>
      <c r="B14" s="423"/>
      <c r="C14" s="423"/>
      <c r="D14" s="15"/>
      <c r="E14" s="396"/>
      <c r="F14" s="396"/>
      <c r="G14" s="396"/>
      <c r="H14" s="396"/>
      <c r="I14" s="264"/>
      <c r="J14" s="396"/>
      <c r="K14" s="396"/>
    </row>
    <row r="15" spans="1:11" x14ac:dyDescent="0.25">
      <c r="A15" s="15"/>
      <c r="B15" s="423"/>
      <c r="C15" s="423"/>
      <c r="D15" s="15"/>
      <c r="E15" s="396"/>
      <c r="F15" s="396"/>
      <c r="G15" s="396"/>
      <c r="H15" s="396"/>
      <c r="I15" s="264"/>
      <c r="J15" s="396"/>
      <c r="K15" s="396"/>
    </row>
    <row r="16" spans="1:11" x14ac:dyDescent="0.25">
      <c r="A16" s="15"/>
      <c r="B16" s="423"/>
      <c r="C16" s="423"/>
      <c r="D16" s="15"/>
      <c r="E16" s="396"/>
      <c r="F16" s="396"/>
      <c r="G16" s="396"/>
      <c r="H16" s="396"/>
      <c r="I16" s="264"/>
      <c r="J16" s="396"/>
      <c r="K16" s="396"/>
    </row>
    <row r="17" spans="1:11" x14ac:dyDescent="0.25">
      <c r="A17" s="15"/>
      <c r="B17" s="423"/>
      <c r="C17" s="423"/>
      <c r="D17" s="15"/>
      <c r="E17" s="396"/>
      <c r="F17" s="396"/>
      <c r="G17" s="396"/>
      <c r="H17" s="396"/>
      <c r="I17" s="264"/>
      <c r="J17" s="396"/>
      <c r="K17" s="396"/>
    </row>
    <row r="18" spans="1:11" x14ac:dyDescent="0.25">
      <c r="A18" s="15"/>
      <c r="B18" s="423"/>
      <c r="C18" s="423"/>
      <c r="D18" s="15"/>
      <c r="E18" s="396"/>
      <c r="F18" s="396"/>
      <c r="G18" s="396"/>
      <c r="H18" s="396"/>
      <c r="I18" s="264"/>
      <c r="J18" s="396"/>
      <c r="K18" s="396"/>
    </row>
    <row r="19" spans="1:11" x14ac:dyDescent="0.25">
      <c r="A19" s="15"/>
      <c r="B19" s="423"/>
      <c r="C19" s="423"/>
      <c r="D19" s="15"/>
      <c r="E19" s="396"/>
      <c r="F19" s="396"/>
      <c r="G19" s="396"/>
      <c r="H19" s="396"/>
      <c r="I19" s="264"/>
      <c r="J19" s="396"/>
      <c r="K19" s="396"/>
    </row>
    <row r="20" spans="1:11" x14ac:dyDescent="0.25">
      <c r="A20" s="15"/>
      <c r="B20" s="423"/>
      <c r="C20" s="423"/>
      <c r="D20" s="15"/>
      <c r="E20" s="396"/>
      <c r="F20" s="396"/>
      <c r="G20" s="396"/>
      <c r="H20" s="396"/>
      <c r="I20" s="264"/>
      <c r="J20" s="396"/>
      <c r="K20" s="396"/>
    </row>
    <row r="21" spans="1:11" x14ac:dyDescent="0.25">
      <c r="A21" s="15"/>
      <c r="B21" s="423"/>
      <c r="C21" s="423"/>
      <c r="D21" s="15"/>
      <c r="E21" s="396"/>
      <c r="F21" s="396"/>
      <c r="G21" s="396"/>
      <c r="H21" s="396"/>
      <c r="I21" s="264"/>
      <c r="J21" s="396"/>
      <c r="K21" s="396"/>
    </row>
    <row r="22" spans="1:11" ht="15.75" thickBot="1" x14ac:dyDescent="0.3">
      <c r="A22" s="406"/>
      <c r="B22" s="407"/>
      <c r="C22" s="407"/>
      <c r="D22" s="407"/>
      <c r="E22" s="407"/>
      <c r="F22" s="407"/>
      <c r="G22" s="407"/>
      <c r="H22" s="407"/>
      <c r="I22" s="407"/>
      <c r="J22" s="407"/>
      <c r="K22" s="408"/>
    </row>
    <row r="23" spans="1:11" ht="15.75" thickBot="1" x14ac:dyDescent="0.3">
      <c r="A23" s="350" t="s">
        <v>496</v>
      </c>
      <c r="B23" s="351"/>
      <c r="C23" s="351"/>
      <c r="D23" s="351"/>
      <c r="E23" s="351"/>
      <c r="F23" s="351"/>
      <c r="G23" s="351"/>
      <c r="H23" s="351"/>
      <c r="I23" s="351"/>
      <c r="J23" s="351"/>
      <c r="K23" s="352"/>
    </row>
    <row r="24" spans="1:11" x14ac:dyDescent="0.25">
      <c r="A24" s="409" t="s">
        <v>511</v>
      </c>
      <c r="B24" s="410"/>
      <c r="C24" s="410"/>
      <c r="D24" s="410"/>
      <c r="E24" s="410"/>
      <c r="F24" s="414"/>
      <c r="G24" s="415"/>
      <c r="H24" s="415"/>
      <c r="I24" s="415"/>
      <c r="J24" s="415"/>
      <c r="K24" s="416"/>
    </row>
    <row r="25" spans="1:11" x14ac:dyDescent="0.25">
      <c r="A25" s="411"/>
      <c r="B25" s="410"/>
      <c r="C25" s="410"/>
      <c r="D25" s="410"/>
      <c r="E25" s="410"/>
      <c r="F25" s="417"/>
      <c r="G25" s="418"/>
      <c r="H25" s="418"/>
      <c r="I25" s="418"/>
      <c r="J25" s="418"/>
      <c r="K25" s="419"/>
    </row>
    <row r="26" spans="1:11" ht="51.75" customHeight="1" thickBot="1" x14ac:dyDescent="0.3">
      <c r="A26" s="412"/>
      <c r="B26" s="413"/>
      <c r="C26" s="413"/>
      <c r="D26" s="413"/>
      <c r="E26" s="413"/>
      <c r="F26" s="20" t="s">
        <v>512</v>
      </c>
      <c r="G26" s="21">
        <f ca="1">TODAY()</f>
        <v>45371</v>
      </c>
      <c r="H26" s="420"/>
      <c r="I26" s="421"/>
      <c r="J26" s="421"/>
      <c r="K26" s="422"/>
    </row>
    <row r="27" spans="1:11" x14ac:dyDescent="0.25">
      <c r="A27" s="402" t="s">
        <v>1027</v>
      </c>
      <c r="B27" s="403"/>
      <c r="C27" s="403"/>
      <c r="D27" s="403"/>
      <c r="E27" s="403"/>
      <c r="F27" s="404"/>
      <c r="G27" s="404"/>
      <c r="H27" s="404"/>
      <c r="I27" s="404"/>
      <c r="J27" s="404"/>
      <c r="K27" s="404"/>
    </row>
    <row r="28" spans="1:11" x14ac:dyDescent="0.25">
      <c r="A28" s="404"/>
      <c r="B28" s="404"/>
      <c r="C28" s="404"/>
      <c r="D28" s="404"/>
      <c r="E28" s="404"/>
      <c r="F28" s="404"/>
      <c r="G28" s="404"/>
      <c r="H28" s="404"/>
      <c r="I28" s="404"/>
      <c r="J28" s="404"/>
      <c r="K28" s="404"/>
    </row>
    <row r="29" spans="1:11" x14ac:dyDescent="0.25">
      <c r="A29" s="404"/>
      <c r="B29" s="404"/>
      <c r="C29" s="404"/>
      <c r="D29" s="404"/>
      <c r="E29" s="404"/>
      <c r="F29" s="404"/>
      <c r="G29" s="404"/>
      <c r="H29" s="404"/>
      <c r="I29" s="404"/>
      <c r="J29" s="404"/>
      <c r="K29" s="404"/>
    </row>
    <row r="30" spans="1:11" x14ac:dyDescent="0.25">
      <c r="A30" s="404"/>
      <c r="B30" s="404"/>
      <c r="C30" s="404"/>
      <c r="D30" s="404"/>
      <c r="E30" s="404"/>
      <c r="F30" s="404"/>
      <c r="G30" s="404"/>
      <c r="H30" s="404"/>
      <c r="I30" s="404"/>
      <c r="J30" s="404"/>
      <c r="K30" s="404"/>
    </row>
    <row r="31" spans="1:11" x14ac:dyDescent="0.25">
      <c r="A31" s="404"/>
      <c r="B31" s="404"/>
      <c r="C31" s="404"/>
      <c r="D31" s="404"/>
      <c r="E31" s="404"/>
      <c r="F31" s="404"/>
      <c r="G31" s="404"/>
      <c r="H31" s="404"/>
      <c r="I31" s="404"/>
      <c r="J31" s="404"/>
      <c r="K31" s="404"/>
    </row>
    <row r="32" spans="1:11" x14ac:dyDescent="0.25">
      <c r="A32" s="404"/>
      <c r="B32" s="404"/>
      <c r="C32" s="404"/>
      <c r="D32" s="404"/>
      <c r="E32" s="404"/>
      <c r="F32" s="404"/>
      <c r="G32" s="404"/>
      <c r="H32" s="404"/>
      <c r="I32" s="404"/>
      <c r="J32" s="404"/>
      <c r="K32" s="404"/>
    </row>
    <row r="33" spans="1:11" x14ac:dyDescent="0.25">
      <c r="A33" s="404"/>
      <c r="B33" s="404"/>
      <c r="C33" s="404"/>
      <c r="D33" s="404"/>
      <c r="E33" s="404"/>
      <c r="F33" s="404"/>
      <c r="G33" s="404"/>
      <c r="H33" s="404"/>
      <c r="I33" s="404"/>
      <c r="J33" s="404"/>
      <c r="K33" s="404"/>
    </row>
  </sheetData>
  <mergeCells count="65">
    <mergeCell ref="B20:C20"/>
    <mergeCell ref="B21:C21"/>
    <mergeCell ref="E21:F21"/>
    <mergeCell ref="B12:C12"/>
    <mergeCell ref="B13:C13"/>
    <mergeCell ref="B14:C14"/>
    <mergeCell ref="B15:C15"/>
    <mergeCell ref="B16:C16"/>
    <mergeCell ref="B17:C17"/>
    <mergeCell ref="B18:C18"/>
    <mergeCell ref="B19:C19"/>
    <mergeCell ref="J21:K21"/>
    <mergeCell ref="G21:H2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G12:H12"/>
    <mergeCell ref="G13:H13"/>
    <mergeCell ref="G14:H14"/>
    <mergeCell ref="G15:H15"/>
    <mergeCell ref="G16:H16"/>
    <mergeCell ref="A27:K33"/>
    <mergeCell ref="J12:K12"/>
    <mergeCell ref="J13:K13"/>
    <mergeCell ref="J14:K14"/>
    <mergeCell ref="J15:K15"/>
    <mergeCell ref="J16:K16"/>
    <mergeCell ref="J17:K17"/>
    <mergeCell ref="J18:K18"/>
    <mergeCell ref="A22:K22"/>
    <mergeCell ref="A23:K23"/>
    <mergeCell ref="A24:E26"/>
    <mergeCell ref="F24:K25"/>
    <mergeCell ref="H26:K26"/>
    <mergeCell ref="G20:H20"/>
    <mergeCell ref="J19:K19"/>
    <mergeCell ref="J20:K20"/>
    <mergeCell ref="G18:H18"/>
    <mergeCell ref="G19:H19"/>
    <mergeCell ref="A10:B10"/>
    <mergeCell ref="C10:H10"/>
    <mergeCell ref="A11:B11"/>
    <mergeCell ref="C11:H11"/>
    <mergeCell ref="G17:H17"/>
    <mergeCell ref="A7:B7"/>
    <mergeCell ref="C7:H7"/>
    <mergeCell ref="A8:B8"/>
    <mergeCell ref="C8:H8"/>
    <mergeCell ref="A9:B9"/>
    <mergeCell ref="C9:H9"/>
    <mergeCell ref="A5:B5"/>
    <mergeCell ref="C5:H5"/>
    <mergeCell ref="A6:B6"/>
    <mergeCell ref="C6:H6"/>
    <mergeCell ref="A1:J1"/>
    <mergeCell ref="A2:K2"/>
    <mergeCell ref="A3:H3"/>
    <mergeCell ref="A4:B4"/>
    <mergeCell ref="C4:H4"/>
  </mergeCells>
  <pageMargins left="0.7" right="0.7" top="0.75" bottom="0.75" header="0.3" footer="0.3"/>
  <pageSetup orientation="portrait" r:id="rId1"/>
  <headerFooter>
    <oddFooter>&amp;L&amp;1#&amp;"Calibri"&amp;7&amp;K000000C2 General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8E1AF8C-BB7A-4CEC-B80F-46BB50337A2D}">
          <x14:formula1>
            <xm:f>MAP!$J$2:$J$3</xm:f>
          </x14:formula1>
          <xm:sqref>I13:I21</xm:sqref>
        </x14:dataValidation>
        <x14:dataValidation type="list" allowBlank="1" showInputMessage="1" showErrorMessage="1" xr:uid="{1009039C-8B2A-46EB-B516-583AC7407F13}">
          <x14:formula1>
            <xm:f>MAP!$I$2:$I$6</xm:f>
          </x14:formula1>
          <xm:sqref>G13:H21</xm:sqref>
        </x14:dataValidation>
        <x14:dataValidation type="list" allowBlank="1" showInputMessage="1" showErrorMessage="1" xr:uid="{02AA6A02-1126-4E01-8C45-3558B684DAE5}">
          <x14:formula1>
            <xm:f>MAP!$H$2:$H$3</xm:f>
          </x14:formula1>
          <xm:sqref>E13:F21</xm:sqref>
        </x14:dataValidation>
        <x14:dataValidation type="list" allowBlank="1" showInputMessage="1" showErrorMessage="1" xr:uid="{B7A47814-6E3D-4DB3-850B-556F1D056BC3}">
          <x14:formula1>
            <xm:f>MAP!$L$10:$L$14</xm:f>
          </x14:formula1>
          <xm:sqref>B13:C21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1d7b856-3da0-4ca6-bda3-9c19f6f4c8e9">
      <UserInfo>
        <DisplayName>Gyula Csaba Csákó, Vodafone Hungary</DisplayName>
        <AccountId>28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D3BBEBD075C44A011955FB12F9D1E" ma:contentTypeVersion="6" ma:contentTypeDescription="Create a new document." ma:contentTypeScope="" ma:versionID="c8636289633ccb222c103f7020eaf63e">
  <xsd:schema xmlns:xsd="http://www.w3.org/2001/XMLSchema" xmlns:xs="http://www.w3.org/2001/XMLSchema" xmlns:p="http://schemas.microsoft.com/office/2006/metadata/properties" xmlns:ns2="6927d040-2f88-479f-a516-297fc319959b" xmlns:ns3="11d7b856-3da0-4ca6-bda3-9c19f6f4c8e9" targetNamespace="http://schemas.microsoft.com/office/2006/metadata/properties" ma:root="true" ma:fieldsID="f1ad519d496d565625e836a355699a26" ns2:_="" ns3:_="">
    <xsd:import namespace="6927d040-2f88-479f-a516-297fc319959b"/>
    <xsd:import namespace="11d7b856-3da0-4ca6-bda3-9c19f6f4c8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7d040-2f88-479f-a516-297fc31995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7b856-3da0-4ca6-bda3-9c19f6f4c8e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137B0-D1EC-4ACD-8601-57536ACE6E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D3D042-22D3-4E6C-B362-53585EE1F6B4}">
  <ds:schemaRefs>
    <ds:schemaRef ds:uri="http://schemas.microsoft.com/office/2006/metadata/properties"/>
    <ds:schemaRef ds:uri="http://schemas.microsoft.com/office/infopath/2007/PartnerControls"/>
    <ds:schemaRef ds:uri="11d7b856-3da0-4ca6-bda3-9c19f6f4c8e9"/>
  </ds:schemaRefs>
</ds:datastoreItem>
</file>

<file path=customXml/itemProps3.xml><?xml version="1.0" encoding="utf-8"?>
<ds:datastoreItem xmlns:ds="http://schemas.openxmlformats.org/officeDocument/2006/customXml" ds:itemID="{E33CF567-9366-42BB-8F38-6E18E8D3E4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27d040-2f88-479f-a516-297fc319959b"/>
    <ds:schemaRef ds:uri="11d7b856-3da0-4ca6-bda3-9c19f6f4c8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GYIK</vt:lpstr>
      <vt:lpstr>Számhordozási tájékoztató</vt:lpstr>
      <vt:lpstr>Megrendelő</vt:lpstr>
      <vt:lpstr>Számhordozhatósági kérdőív</vt:lpstr>
      <vt:lpstr>Szolgáltatás megrendelő</vt:lpstr>
      <vt:lpstr>Telemetria</vt:lpstr>
      <vt:lpstr>Sheet2</vt:lpstr>
      <vt:lpstr>Megrendelő!Print_Area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Frisch, Zsuzsanna, Vodafone Hungary</dc:creator>
  <cp:keywords/>
  <dc:description/>
  <cp:lastModifiedBy>Gyula Csaba Csákó, Vodafone Hungary</cp:lastModifiedBy>
  <cp:revision/>
  <dcterms:created xsi:type="dcterms:W3CDTF">2015-06-04T14:23:52Z</dcterms:created>
  <dcterms:modified xsi:type="dcterms:W3CDTF">2024-03-20T10:13:05Z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0x010100E53D3BBEBD075C44A011955FB12F9D1E</vt:lpwstr>
  </property>
  <property fmtid="{D5CDD505-2E9C-101B-9397-08002B2CF9AE}" pid="3" name="MSIP_Label_0359f705-2ba0-454b-9cfc-6ce5bcaac040_Enabled">
    <vt:lpwstr>true</vt:lpwstr>
  </property>
  <property fmtid="{D5CDD505-2E9C-101B-9397-08002B2CF9AE}" pid="4" name="MSIP_Label_0359f705-2ba0-454b-9cfc-6ce5bcaac040_SetDate">
    <vt:lpwstr>2024-03-20T10:12:57Z</vt:lpwstr>
  </property>
  <property fmtid="{D5CDD505-2E9C-101B-9397-08002B2CF9AE}" pid="5" name="MSIP_Label_0359f705-2ba0-454b-9cfc-6ce5bcaac040_Method">
    <vt:lpwstr>Standard</vt:lpwstr>
  </property>
  <property fmtid="{D5CDD505-2E9C-101B-9397-08002B2CF9AE}" pid="6" name="MSIP_Label_0359f705-2ba0-454b-9cfc-6ce5bcaac040_Name">
    <vt:lpwstr>0359f705-2ba0-454b-9cfc-6ce5bcaac040</vt:lpwstr>
  </property>
  <property fmtid="{D5CDD505-2E9C-101B-9397-08002B2CF9AE}" pid="7" name="MSIP_Label_0359f705-2ba0-454b-9cfc-6ce5bcaac040_SiteId">
    <vt:lpwstr>68283f3b-8487-4c86-adb3-a5228f18b893</vt:lpwstr>
  </property>
  <property fmtid="{D5CDD505-2E9C-101B-9397-08002B2CF9AE}" pid="8" name="MSIP_Label_0359f705-2ba0-454b-9cfc-6ce5bcaac040_ActionId">
    <vt:lpwstr>4674a560-810c-4365-857f-e7652cf60448</vt:lpwstr>
  </property>
  <property fmtid="{D5CDD505-2E9C-101B-9397-08002B2CF9AE}" pid="9" name="MSIP_Label_0359f705-2ba0-454b-9cfc-6ce5bcaac040_ContentBits">
    <vt:lpwstr>2</vt:lpwstr>
  </property>
</Properties>
</file>